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Public\5. Сделки, договоры\14.Прямые контракты\2023\Закуп 2023\№11. ЛС и МИ 14 (2) + 30 поз после тендера\Приказ\"/>
    </mc:Choice>
  </mc:AlternateContent>
  <bookViews>
    <workbookView xWindow="930" yWindow="0" windowWidth="27870" windowHeight="12915"/>
  </bookViews>
  <sheets>
    <sheet name="приложение 1 к приказу" sheetId="1" r:id="rId1"/>
  </sheets>
  <externalReferences>
    <externalReference r:id="rId2"/>
  </externalReferences>
  <definedNames>
    <definedName name="_xlnm._FilterDatabase" localSheetId="0" hidden="1">'приложение 1 к приказу'!$A$8:$W$79</definedName>
    <definedName name="_xlnm.Print_Area" localSheetId="0">'приложение 1 к приказу'!$C$1:$R$8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N64" i="1"/>
  <c r="N79" i="1" l="1"/>
  <c r="M79" i="1"/>
  <c r="N78" i="1"/>
  <c r="M78" i="1"/>
  <c r="N77" i="1"/>
  <c r="M77" i="1"/>
  <c r="N75" i="1"/>
  <c r="M75" i="1"/>
  <c r="N73" i="1"/>
  <c r="M73" i="1"/>
  <c r="N71" i="1"/>
  <c r="M71" i="1"/>
  <c r="N68" i="1"/>
  <c r="M68" i="1"/>
  <c r="N62" i="1"/>
  <c r="M62" i="1"/>
  <c r="N60" i="1"/>
  <c r="M60" i="1"/>
  <c r="N59" i="1"/>
  <c r="M59" i="1"/>
  <c r="N58" i="1"/>
  <c r="M58" i="1"/>
  <c r="N56" i="1"/>
  <c r="M56" i="1"/>
  <c r="N55" i="1"/>
  <c r="M55" i="1"/>
  <c r="N54" i="1"/>
  <c r="M54" i="1"/>
  <c r="N52" i="1"/>
  <c r="M52" i="1"/>
  <c r="N51" i="1"/>
  <c r="M51" i="1"/>
  <c r="N50" i="1"/>
  <c r="M50" i="1"/>
  <c r="N47" i="1"/>
  <c r="M47" i="1"/>
  <c r="N44" i="1"/>
  <c r="M44" i="1"/>
  <c r="N42" i="1"/>
  <c r="M42" i="1"/>
  <c r="N40" i="1"/>
  <c r="M40" i="1"/>
  <c r="N36" i="1"/>
  <c r="M36" i="1"/>
  <c r="N35" i="1"/>
  <c r="M35" i="1"/>
  <c r="N31" i="1"/>
  <c r="M31" i="1"/>
  <c r="N30" i="1"/>
  <c r="M30" i="1"/>
  <c r="N28" i="1"/>
  <c r="M28" i="1"/>
  <c r="N26" i="1"/>
  <c r="M26" i="1"/>
  <c r="N23" i="1"/>
  <c r="M23" i="1"/>
  <c r="W21" i="1"/>
  <c r="V21" i="1"/>
  <c r="U21" i="1"/>
  <c r="T21" i="1"/>
  <c r="S21" i="1"/>
  <c r="R21" i="1"/>
  <c r="N21" i="1"/>
  <c r="M21" i="1"/>
  <c r="N12" i="1"/>
  <c r="M12" i="1"/>
  <c r="W9" i="1"/>
  <c r="V9" i="1"/>
  <c r="U9" i="1"/>
  <c r="T9" i="1"/>
  <c r="S9" i="1"/>
  <c r="R9" i="1"/>
  <c r="N9" i="1"/>
  <c r="M9" i="1"/>
</calcChain>
</file>

<file path=xl/sharedStrings.xml><?xml version="1.0" encoding="utf-8"?>
<sst xmlns="http://schemas.openxmlformats.org/spreadsheetml/2006/main" count="362" uniqueCount="285">
  <si>
    <t xml:space="preserve">Приложение 1
к приказу Председателя Правления 
ТОО «СК-Фармация»
от «__» ____ 2023 года № 03-02/_____
</t>
  </si>
  <si>
    <t xml:space="preserve">№ Регистрационного удостоверения </t>
  </si>
  <si>
    <t>Код СПП</t>
  </si>
  <si>
    <t>№</t>
  </si>
  <si>
    <t>Форма медицинской помощи</t>
  </si>
  <si>
    <t>МНН</t>
  </si>
  <si>
    <t>Лекарственная форма</t>
  </si>
  <si>
    <t>Единица измерения</t>
  </si>
  <si>
    <t>Предельная цена МЗРК</t>
  </si>
  <si>
    <t>Цена ЕД на закуп (при поставке ЛС на условиях отличных от условий DDP)</t>
  </si>
  <si>
    <t>Цена ЕД на закуп (при поставке ЛС на условиях DDP)</t>
  </si>
  <si>
    <t>Количество к закупу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</si>
  <si>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</si>
  <si>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</si>
  <si>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Торговое наименование</t>
  </si>
  <si>
    <t>Производитель</t>
  </si>
  <si>
    <t>График поставки</t>
  </si>
  <si>
    <t>с 15 декабря 2022 по 15 января 2023</t>
  </si>
  <si>
    <t>с 1 по 15 февраля</t>
  </si>
  <si>
    <t>с 1 по 15 апреля</t>
  </si>
  <si>
    <t>с 1 по 15 июня</t>
  </si>
  <si>
    <t>с 1 по 15 август</t>
  </si>
  <si>
    <t>с 1 по 15 октября</t>
  </si>
  <si>
    <t>АЛО; Стационар</t>
  </si>
  <si>
    <t>Ацетилсалициловая кислота</t>
  </si>
  <si>
    <t>таблетка 50 мг</t>
  </si>
  <si>
    <t>таблетка</t>
  </si>
  <si>
    <t>РК-ЛС-5№019114</t>
  </si>
  <si>
    <t>Кор-Тева 50</t>
  </si>
  <si>
    <t>Меркле ГмбХ,  Германия</t>
  </si>
  <si>
    <t>РК-ЛС-5№020385</t>
  </si>
  <si>
    <t>Тромбо АСС®</t>
  </si>
  <si>
    <t>G.L. Pharmа GmbH, Австрия</t>
  </si>
  <si>
    <t>РК-ЛС-5№014512</t>
  </si>
  <si>
    <t>АЦЕКАРДОЛ</t>
  </si>
  <si>
    <t>ОАО «Синтез» Россия</t>
  </si>
  <si>
    <t>Стационар</t>
  </si>
  <si>
    <t>Диклофенак натрия</t>
  </si>
  <si>
    <t>раствор для инъекций 75 мг</t>
  </si>
  <si>
    <t>ампула</t>
  </si>
  <si>
    <t>РК-ЛС-5№000657</t>
  </si>
  <si>
    <t>Алмирал</t>
  </si>
  <si>
    <t>«Медокеми Лтд», КИПР</t>
  </si>
  <si>
    <t>РК-ЛС-5№004751</t>
  </si>
  <si>
    <t>Диклофенак-Тева</t>
  </si>
  <si>
    <t>Меркле ГмбХ, Германия</t>
  </si>
  <si>
    <t>РК-ЛС-5№024368</t>
  </si>
  <si>
    <t>Клодифен</t>
  </si>
  <si>
    <t>Мефар Илач Санайии А.Ш., Турция</t>
  </si>
  <si>
    <t>РК-ЛС-5№009787</t>
  </si>
  <si>
    <t>Наклофен дуо</t>
  </si>
  <si>
    <t>КРКА, д.д., Ново место, Словения</t>
  </si>
  <si>
    <t>РК-ЛС-5№023652</t>
  </si>
  <si>
    <t>ДИНАПАР AQ</t>
  </si>
  <si>
    <t>Тройкаа Фармасьютикалс Лимитед, Индия</t>
  </si>
  <si>
    <t xml:space="preserve"> РК-ЛС-5№012683</t>
  </si>
  <si>
    <t>Диклоберл N 75</t>
  </si>
  <si>
    <t>Берлин-Хеми АГ (Менарини Групп), Германия</t>
  </si>
  <si>
    <t>РК-ЛС-5№012622</t>
  </si>
  <si>
    <t>Дикломек®</t>
  </si>
  <si>
    <t xml:space="preserve"> Идол Илач Долум Санайи ве Тиджарет А.Ш., Турция</t>
  </si>
  <si>
    <t>РК-ЛС-5№011701</t>
  </si>
  <si>
    <t>Диклоген</t>
  </si>
  <si>
    <t>Аджио Фармацевтикалз Лтд, Индия</t>
  </si>
  <si>
    <t>РК-ЛС-5№009047</t>
  </si>
  <si>
    <t>Макси™-75</t>
  </si>
  <si>
    <t>Плетхико Фармасьютикалз Лтд, Индия</t>
  </si>
  <si>
    <t>Диклофенак</t>
  </si>
  <si>
    <t>таблетка 25 мг</t>
  </si>
  <si>
    <t xml:space="preserve">таблетка </t>
  </si>
  <si>
    <t>РК-ЛС-5№003870</t>
  </si>
  <si>
    <t>РК-ЛС-5№016299</t>
  </si>
  <si>
    <t>Ортофен-Здоровье</t>
  </si>
  <si>
    <t>ООО «Фармацевтическая компания «Здоровье», Украина</t>
  </si>
  <si>
    <t>флакон</t>
  </si>
  <si>
    <t>Левоноргестрел</t>
  </si>
  <si>
    <t>таблетка 0,75 мг</t>
  </si>
  <si>
    <t>РК-ЛС-5№004085</t>
  </si>
  <si>
    <t xml:space="preserve"> Эль Ева  ЭК 72</t>
  </si>
  <si>
    <t>РК-ЛС-5№013882</t>
  </si>
  <si>
    <t>ПОСТИНОР®</t>
  </si>
  <si>
    <t>ОАО «Гедеон Рихтер», Венгрия</t>
  </si>
  <si>
    <t>РК-ЛС-5№021029</t>
  </si>
  <si>
    <t>БиШуа</t>
  </si>
  <si>
    <t>Sun Pharmaceutical Industries Ltd., Индия</t>
  </si>
  <si>
    <t>Циклоспорин</t>
  </si>
  <si>
    <t>капсула 25 мг</t>
  </si>
  <si>
    <t>капсула</t>
  </si>
  <si>
    <t>РК-ЛС-5№003793</t>
  </si>
  <si>
    <t>Сандиммун® Неорал®</t>
  </si>
  <si>
    <t>Каталент Германия Эбербах ГмбХ, Германия</t>
  </si>
  <si>
    <t>№ РК-ЛС-5№009869</t>
  </si>
  <si>
    <t>Экорал</t>
  </si>
  <si>
    <t>Teva Czech Industries s.r.о., Чешская Республика</t>
  </si>
  <si>
    <t>Бактерии живые Кальметта-Герена (БЦЖ) (Туберкулезная живая ослабленная вакцина)</t>
  </si>
  <si>
    <t>живая, лиофильно высушенная. Форма выпуска-ампула или флакон по 20 доз для внутрикожного введения. Производство по выпуску вакцины должно быть сертифицировано ВОЗ</t>
  </si>
  <si>
    <t>доза</t>
  </si>
  <si>
    <t>РК-ЛС-5№ 025165</t>
  </si>
  <si>
    <t>Бактерии живые Кальметта-Герена</t>
  </si>
  <si>
    <t>Serum Institute of India Pvt. Ltd., Индия</t>
  </si>
  <si>
    <t>РК-БП-5№024254</t>
  </si>
  <si>
    <t>Вакцина лиофилизированная глютамат БЦЖ для внутрикожного введения</t>
  </si>
  <si>
    <t>Альбумин</t>
  </si>
  <si>
    <t>раствор для инфузий 10% 50 мл</t>
  </si>
  <si>
    <t>РК-ЛС-5№004525</t>
  </si>
  <si>
    <t>Альбумин- Биофарма</t>
  </si>
  <si>
    <t>ООО «БИОФАРМА ПЛАЗМА», Украина</t>
  </si>
  <si>
    <t>Амоксициллин</t>
  </si>
  <si>
    <t>таблетка/капсула 1000 мг</t>
  </si>
  <si>
    <t>таблетка/капсула</t>
  </si>
  <si>
    <t>РК-ЛС-5№005032</t>
  </si>
  <si>
    <t>Флемоксин Солютаб®</t>
  </si>
  <si>
    <t>Астеллас Фарма Юроп Б.В., Нидерланды</t>
  </si>
  <si>
    <t>РК-ЛС-5№016567</t>
  </si>
  <si>
    <t>Оспамокс®</t>
  </si>
  <si>
    <t>Сандоз ГмбХ, Австрия</t>
  </si>
  <si>
    <t>РК-ЛС-5№022565</t>
  </si>
  <si>
    <t>ОСПАМОКС® ДТ</t>
  </si>
  <si>
    <t>РК-ЛС-5№026045</t>
  </si>
  <si>
    <t>Атоксилин</t>
  </si>
  <si>
    <t>АТАБАЙ КИМЬЯ САН. ВЕ ТИДЖ. А.С., Tурция</t>
  </si>
  <si>
    <t>Топирамат</t>
  </si>
  <si>
    <t>РК-ЛС-5№023796</t>
  </si>
  <si>
    <t>Топивитэ</t>
  </si>
  <si>
    <t>Pharmathen S.A., Греция</t>
  </si>
  <si>
    <t>Тенофовира дизопроксил и Эмтрицитабин</t>
  </si>
  <si>
    <t>таблетка 300 мг/200 мг (для больных из очага Туркестанской области и г. Шымкент, принимающих лекарственные препараты одного производителя на протяжении всей жизни )</t>
  </si>
  <si>
    <t>РК-ЛС-5№024979</t>
  </si>
  <si>
    <t>Эмтритен</t>
  </si>
  <si>
    <t>HETERO LABS LIMITED, Индия</t>
  </si>
  <si>
    <t>РК-ЛС-5№024783</t>
  </si>
  <si>
    <t>Тенофовира  дизопроксила  фумарат и Эмтрицитабин</t>
  </si>
  <si>
    <t>Mylan Laboratories Limited, Индия</t>
  </si>
  <si>
    <t>РК-ЛС-5№024611</t>
  </si>
  <si>
    <t>Эмтрицитабин и тенофовира дизопроксила фумарат</t>
  </si>
  <si>
    <t>Laurus Labs Limited, Индия</t>
  </si>
  <si>
    <t>РК-ЛС-5№024575</t>
  </si>
  <si>
    <t>Тавин ЕМ</t>
  </si>
  <si>
    <t>Emcure Pharmaceuticals Ltd, Индия</t>
  </si>
  <si>
    <t>Вакцина против вирусного гепатита В (ВГВ), рекомбинантная</t>
  </si>
  <si>
    <t>суспензия для внутримышечного введения во флаконе, выпускается по 1,0 мл или 2 детские дозы во флаконе. Производство по выпуску вакцины должно быть сертифицировано Всемирной организации здравоохранения (далее - ВОЗ)</t>
  </si>
  <si>
    <t>РК-БП-5№024320</t>
  </si>
  <si>
    <t>Вакцина против гепатита В (рДНК)</t>
  </si>
  <si>
    <t>РК-БП-5№022618</t>
  </si>
  <si>
    <t>Эувакс В</t>
  </si>
  <si>
    <t>ЭлДжи Кем., ЛТД., Корея</t>
  </si>
  <si>
    <t>Гидрокортизон</t>
  </si>
  <si>
    <t>мазь 1%</t>
  </si>
  <si>
    <t>туба</t>
  </si>
  <si>
    <t>РК-ЛС-5№011405</t>
  </si>
  <si>
    <t>АО «Нижфарм», Российская Федерация</t>
  </si>
  <si>
    <t>РК-ЛС-5№009806</t>
  </si>
  <si>
    <t>ПАО «Биосинтез», Россия</t>
  </si>
  <si>
    <t>Инсулин детемир</t>
  </si>
  <si>
    <t>раствор 100 ед/мл в картриджах по 3 мл в комплекте со шприц-ручками из расчета на 50 картриджей 1 шприц-ручка с шагом 0,5 ЕД</t>
  </si>
  <si>
    <t>картридж</t>
  </si>
  <si>
    <t>РК-ЛС-5№024412</t>
  </si>
  <si>
    <t>Левемир® ФлексПен®</t>
  </si>
  <si>
    <t>«Ново Нордиск Продукао Фармасьтика до Бразил Лтда», Бразилия</t>
  </si>
  <si>
    <t>РК-ЛС-5№024772</t>
  </si>
  <si>
    <t>Ново Нордиск Продакшн САC 45 Авеню д’Орлеанс, Франция</t>
  </si>
  <si>
    <t>РК-ЛС-5№016810</t>
  </si>
  <si>
    <t>Ново Нордиск А/С Ново Алле, Дания</t>
  </si>
  <si>
    <t>Кветиапин</t>
  </si>
  <si>
    <t>таблетка 200 мг</t>
  </si>
  <si>
    <t>РК-ЛС-5№017054</t>
  </si>
  <si>
    <t xml:space="preserve"> Квентиакс</t>
  </si>
  <si>
    <t>КРКА, д.д. Ново место, Словения</t>
  </si>
  <si>
    <t>РК-ЛС-5№018812</t>
  </si>
  <si>
    <t>Кетиап</t>
  </si>
  <si>
    <t>"Фармацевтический завод Польфарма АО, Польша</t>
  </si>
  <si>
    <t>РК-ЛС-5№020496</t>
  </si>
  <si>
    <t>Кутипин</t>
  </si>
  <si>
    <t>Сан Фармасьютикал Индастриез Лтд., Индия</t>
  </si>
  <si>
    <t>Набор операционно-перевязочных изделий одноразовый стерильный</t>
  </si>
  <si>
    <t>тампон марлевый без резинового кольца, без рентгенконтрастной нити M - 10 шт.</t>
  </si>
  <si>
    <t>набор</t>
  </si>
  <si>
    <t>РК-ИМН-5№017963</t>
  </si>
  <si>
    <t>ТОО «Мерусар и К», Казахстан</t>
  </si>
  <si>
    <t>тампон нетканый без резинового кольца, M - 5 шт.</t>
  </si>
  <si>
    <t>Парацетамол</t>
  </si>
  <si>
    <t>РК-ЛС-5№012095</t>
  </si>
  <si>
    <t>Открытое акционерное общество «Борисовский завод медицинских  препаратов», Республика Беларусь</t>
  </si>
  <si>
    <t>РК-ЛС-5№020629</t>
  </si>
  <si>
    <t>ОАО «Ирбитский химико-фармацевтический завод», Российская Федерация</t>
  </si>
  <si>
    <t>Повидон - йод</t>
  </si>
  <si>
    <t>раствор для наружного применения 1 л</t>
  </si>
  <si>
    <t>бутылка/ флакон</t>
  </si>
  <si>
    <t>РК-ЛС-3№121740</t>
  </si>
  <si>
    <t>Повидон-йод-DF</t>
  </si>
  <si>
    <t>ТОО «DOSFARM», Казахстан</t>
  </si>
  <si>
    <t>Силиконы</t>
  </si>
  <si>
    <t xml:space="preserve">суспензия оральная, 40 мг/мл 30 мл;  </t>
  </si>
  <si>
    <t>банка/флакон</t>
  </si>
  <si>
    <t>РК-ЛС-5№023904</t>
  </si>
  <si>
    <t>КОЛИКИД®</t>
  </si>
  <si>
    <t>OOO «КУСУМ ФАРМ», Украина</t>
  </si>
  <si>
    <t>капсула 50 мг</t>
  </si>
  <si>
    <t>№ РК-ЛС-5№009870</t>
  </si>
  <si>
    <t>Шпатель терапевтический</t>
  </si>
  <si>
    <t>стерильный одноразового применения, пластиковый с одной светодиодной подсветкой на 100 штук шпателя</t>
  </si>
  <si>
    <t>штука</t>
  </si>
  <si>
    <t>РК-ИМН-5№016935</t>
  </si>
  <si>
    <t>Шпатели терапевтические стерильные одноразового применения</t>
  </si>
  <si>
    <t>ТОО «Алмерек»</t>
  </si>
  <si>
    <t>Инфузионный набор к помпам инсулиновым</t>
  </si>
  <si>
    <t>Длина канюли 6 мм</t>
  </si>
  <si>
    <t>РК-ИМН-0№022715</t>
  </si>
  <si>
    <t>Инфузионный набор MiniMed™ Sure-T™ модель ММТ-864А, MMT-876А, с канюлей 6 мм, 8 мм, стерильный, однократного применения</t>
  </si>
  <si>
    <t>Unomedical a/s, Дания</t>
  </si>
  <si>
    <t>Кетопрофен</t>
  </si>
  <si>
    <t>суппозиторий 100мг</t>
  </si>
  <si>
    <t>суппозиторий</t>
  </si>
  <si>
    <t>РК-ЛС-5№121660</t>
  </si>
  <si>
    <t>Артрум</t>
  </si>
  <si>
    <t>РК-ЛС-5№004280</t>
  </si>
  <si>
    <t>Кетонал®</t>
  </si>
  <si>
    <t>Генвеон Илач Санаи ве Тикарет Аноним Сиркети, Турция</t>
  </si>
  <si>
    <t>Скарификатор</t>
  </si>
  <si>
    <t>Скарификатор одноразовый безболезненный автоматический стерильный с глубиной прокола 1,2 мм с иглой 18 G</t>
  </si>
  <si>
    <t>РК-ИМН-5№016957</t>
  </si>
  <si>
    <t xml:space="preserve">Скарификатор Biobladex® Safe стерильный безопасный автоматический однократного применения с иглой размерами: 18G, 21G, 23G, 26G, 28G в коробке №100
</t>
  </si>
  <si>
    <t>Медицинская фармацевтическая компания «Биола», Казахстан</t>
  </si>
  <si>
    <t>РК-ИМН-5№017119</t>
  </si>
  <si>
    <t>Скарификатор одноразовый безболезненный автоматический стерильный с глубиной прокола 1,2 мм с иглой 18G;1,8 мм с иглой 26G;1,8 мм с иглой 21G;2,4 мм с иглой 21G;2,8 мм с иглой 21G</t>
  </si>
  <si>
    <t>Цефиксим</t>
  </si>
  <si>
    <t>гранулы/порошок для приготовления суспензии для приема внутрь 100 мг/5мл</t>
  </si>
  <si>
    <t>РК-ЛС-5№025308</t>
  </si>
  <si>
    <t>АВИПРАКС</t>
  </si>
  <si>
    <t>Indchemie Health Specialities Pvt. Ltd., Индия</t>
  </si>
  <si>
    <t>РК-ЛС-5№020708</t>
  </si>
  <si>
    <t>Зимакс</t>
  </si>
  <si>
    <t>ФармаВижн  Санаи ве Тиджарет А.Ш., Турция</t>
  </si>
  <si>
    <t>РК-ЛС-5№021397</t>
  </si>
  <si>
    <t>Ксифиа</t>
  </si>
  <si>
    <t>Алкалоид АД Скопье, Республика Северная Македония</t>
  </si>
  <si>
    <t>Метопролол</t>
  </si>
  <si>
    <t>РК-ЛС-5№023513</t>
  </si>
  <si>
    <t>Блоксазок</t>
  </si>
  <si>
    <t>КРКА, д.д., Ново место Шмарьешка цеста 6, Словения</t>
  </si>
  <si>
    <t>РК-ЛС-5№012140</t>
  </si>
  <si>
    <t>Эгилок®</t>
  </si>
  <si>
    <t>ЗАО  «Фармацевтический завод ЭГИС»,  Венгрия</t>
  </si>
  <si>
    <t>РК-ЛС-5№022963</t>
  </si>
  <si>
    <t>Метомак</t>
  </si>
  <si>
    <t>Маcleods Pharmaceuticals Limited, Индия</t>
  </si>
  <si>
    <t>Дигоксин</t>
  </si>
  <si>
    <t>таблетка 0,25 мг</t>
  </si>
  <si>
    <t>РК-ЛС-5№002437</t>
  </si>
  <si>
    <t>ДИГОКСИН ГРИНДЕКС</t>
  </si>
  <si>
    <t>АО «Гриндекс», Латвия</t>
  </si>
  <si>
    <t>РК-ЛС-5№015693</t>
  </si>
  <si>
    <t>Публичное акционерное общество «Научно-производственный центр «Борщаговский химико-фармацевтический завод». Украина</t>
  </si>
  <si>
    <t>Пиразинамид</t>
  </si>
  <si>
    <t>таблетка 500 мг</t>
  </si>
  <si>
    <t>РК-ЛС-5№010928</t>
  </si>
  <si>
    <t>Пизина</t>
  </si>
  <si>
    <t>Концепт Фармасьютикалс Лимитед, Индия</t>
  </si>
  <si>
    <t>РК-ЛС-5№024322</t>
  </si>
  <si>
    <t>Макрозид 500</t>
  </si>
  <si>
    <t>Прамипексол</t>
  </si>
  <si>
    <t>таблетка 0.25 мг</t>
  </si>
  <si>
    <t>РК-ЛС-5№023798</t>
  </si>
  <si>
    <t>Прамиксол</t>
  </si>
  <si>
    <t>ООО «Фарма Старт», Украина</t>
  </si>
  <si>
    <t>РК-ЛС-5№020447</t>
  </si>
  <si>
    <t>Прамипекс</t>
  </si>
  <si>
    <t>Sun Pharmaceutical Industries Ltd Индия</t>
  </si>
  <si>
    <t>Натрия хлорид</t>
  </si>
  <si>
    <t>раствор для инъекций 0,9% 10 мл</t>
  </si>
  <si>
    <t>ампула/ флакон</t>
  </si>
  <si>
    <t>РК-ЛС-5№015536</t>
  </si>
  <si>
    <t>Натрия хлорид-Дарница</t>
  </si>
  <si>
    <t>ЧАО «Фармацевтическая фирма «Дарница»
Украина</t>
  </si>
  <si>
    <t>Вакуумные пробирки стеклянные для гематологических исследований ЭДТА К2</t>
  </si>
  <si>
    <t>1 мл</t>
  </si>
  <si>
    <t>РК-ИМН-5№018144</t>
  </si>
  <si>
    <t>Одноразовая стерильная вакуумная система AVATUBE С-4 для забора и хранения венозной крови, плазмы крови, сыворотки крови с принадлежностями</t>
  </si>
  <si>
    <t>ТОО «ЭкоФарм Интернейшнл», Республика Казахстан</t>
  </si>
  <si>
    <t>Капилляры</t>
  </si>
  <si>
    <t xml:space="preserve"> 80 мкл</t>
  </si>
  <si>
    <t>РК-ИМН-5№018345</t>
  </si>
  <si>
    <t>Вакуумная система для забора венозной и капиллярной крови стерильная одноразового применения</t>
  </si>
  <si>
    <t>ТОО «Алмерек», 050006, Казахстан</t>
  </si>
  <si>
    <t xml:space="preserve">Приложение 1 
к приказу Председателя Правления 
ТОО «СК-Фармация»
от «18».11. 2022 года № 03-02/465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</si>
</sst>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7" fillId="2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&#1057;&#1076;&#1077;&#1083;&#1082;&#1080;,%20&#1076;&#1086;&#1075;&#1086;&#1074;&#1086;&#1088;&#1099;/14.&#1055;&#1088;&#1103;&#1084;&#1099;&#1077;%20&#1082;&#1086;&#1085;&#1090;&#1088;&#1072;&#1082;&#1090;&#1099;/2023/&#1047;&#1072;&#1082;&#1091;&#1087;%202023/&#8470;6.%20&#1051;&#1057;%20&#1080;%20&#1052;&#1048;%2014%20&#1087;&#1086;&#1079;%20&#1087;&#1086;&#1089;&#1083;&#1077;%20&#1090;&#1077;&#1085;&#1076;&#1077;&#1088;&#1072;,%20&#1075;&#1088;&#1072;&#1092;&#1080;&#1082;%20&#1086;&#1090;%2002.11.22/&#1043;&#1088;&#1072;&#1092;&#1080;&#1082;/&#1043;&#1088;&#1072;&#1092;&#1080;&#1082;%20&#1087;&#1086;&#1089;&#1090;&#1072;&#1074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СПП</v>
          </cell>
          <cell r="B1" t="str">
            <v>Форма мединской помощи</v>
          </cell>
          <cell r="C1" t="str">
            <v>МНН</v>
          </cell>
          <cell r="D1" t="str">
            <v>Лек Форма</v>
          </cell>
          <cell r="E1" t="str">
            <v>Ед. изм.</v>
          </cell>
          <cell r="F1" t="str">
            <v>Цена для закупа</v>
          </cell>
          <cell r="G1" t="str">
            <v>сумма для закупа</v>
          </cell>
          <cell r="H1" t="str">
            <v>с 15 декабря 2022 по 15 января 2023</v>
          </cell>
          <cell r="I1" t="str">
            <v>с 1 по 15 февраля</v>
          </cell>
          <cell r="J1" t="str">
            <v>с 1 по 15 апреля</v>
          </cell>
          <cell r="K1" t="str">
            <v>с 1 по 15 июня</v>
          </cell>
          <cell r="L1" t="str">
            <v>с 1 по 15 август</v>
          </cell>
          <cell r="M1" t="str">
            <v>с 1 по 15 октября</v>
          </cell>
        </row>
        <row r="2">
          <cell r="A2">
            <v>230011</v>
          </cell>
          <cell r="B2" t="str">
            <v>АЛО; Стационар</v>
          </cell>
          <cell r="C2" t="str">
            <v>Ацетилсалициловая кислота</v>
          </cell>
          <cell r="D2" t="str">
            <v>таблетка 50 мг</v>
          </cell>
          <cell r="E2" t="str">
            <v>таблетка</v>
          </cell>
          <cell r="F2">
            <v>4.08</v>
          </cell>
          <cell r="G2">
            <v>2111563.2000000002</v>
          </cell>
          <cell r="H2">
            <v>159070</v>
          </cell>
          <cell r="I2">
            <v>134560</v>
          </cell>
          <cell r="J2">
            <v>45530</v>
          </cell>
          <cell r="K2">
            <v>86672</v>
          </cell>
          <cell r="L2">
            <v>76134</v>
          </cell>
          <cell r="M2">
            <v>15574</v>
          </cell>
        </row>
        <row r="3">
          <cell r="A3">
            <v>230135</v>
          </cell>
          <cell r="B3" t="str">
            <v>Стационар</v>
          </cell>
          <cell r="C3" t="str">
            <v>Глюкоза</v>
          </cell>
          <cell r="D3" t="str">
            <v>раствор для инъекций 40% 10 мл</v>
          </cell>
          <cell r="E3" t="str">
            <v>ампула</v>
          </cell>
          <cell r="F3">
            <v>29.21</v>
          </cell>
          <cell r="G3">
            <v>11620030.1</v>
          </cell>
          <cell r="H3">
            <v>69339</v>
          </cell>
          <cell r="I3">
            <v>87004</v>
          </cell>
          <cell r="J3">
            <v>86207</v>
          </cell>
          <cell r="K3">
            <v>67404</v>
          </cell>
          <cell r="L3">
            <v>54994</v>
          </cell>
          <cell r="M3">
            <v>32862</v>
          </cell>
        </row>
        <row r="4">
          <cell r="A4">
            <v>230189</v>
          </cell>
          <cell r="B4" t="str">
            <v>Стационар</v>
          </cell>
          <cell r="C4" t="str">
            <v>Диклофенак натрия</v>
          </cell>
          <cell r="D4" t="str">
            <v>раствор для инъекций 75 мг</v>
          </cell>
          <cell r="E4" t="str">
            <v>ампула</v>
          </cell>
          <cell r="F4">
            <v>22.24</v>
          </cell>
          <cell r="G4">
            <v>36315696</v>
          </cell>
          <cell r="H4">
            <v>334739</v>
          </cell>
          <cell r="I4">
            <v>313044</v>
          </cell>
          <cell r="J4">
            <v>321959</v>
          </cell>
          <cell r="K4">
            <v>273952</v>
          </cell>
          <cell r="L4">
            <v>240709</v>
          </cell>
          <cell r="M4">
            <v>148497</v>
          </cell>
        </row>
        <row r="5">
          <cell r="A5">
            <v>230451</v>
          </cell>
          <cell r="B5" t="str">
            <v>Стационар</v>
          </cell>
          <cell r="C5" t="str">
            <v>Иринотекан</v>
          </cell>
          <cell r="D5" t="str">
            <v>концентрат для приготовления раствора для инфузий 300 мг/15 мл</v>
          </cell>
          <cell r="E5" t="str">
            <v>флакон</v>
          </cell>
          <cell r="F5">
            <v>39852.31</v>
          </cell>
          <cell r="G5">
            <v>61412409.709999993</v>
          </cell>
          <cell r="H5">
            <v>478</v>
          </cell>
          <cell r="I5">
            <v>510</v>
          </cell>
          <cell r="J5">
            <v>412</v>
          </cell>
          <cell r="K5">
            <v>104</v>
          </cell>
          <cell r="L5">
            <v>37</v>
          </cell>
          <cell r="M5">
            <v>0</v>
          </cell>
        </row>
        <row r="6">
          <cell r="A6">
            <v>230167</v>
          </cell>
          <cell r="B6" t="str">
            <v>АЛО; Стационар</v>
          </cell>
          <cell r="C6" t="str">
            <v>Дексаметазон</v>
          </cell>
          <cell r="D6" t="str">
            <v>капли глазные, 1 мг/мл, 10 мл №1</v>
          </cell>
          <cell r="E6" t="str">
            <v>флакон</v>
          </cell>
          <cell r="F6">
            <v>155.9</v>
          </cell>
          <cell r="G6">
            <v>2370927.2000000002</v>
          </cell>
          <cell r="H6">
            <v>2990</v>
          </cell>
          <cell r="I6">
            <v>3359</v>
          </cell>
          <cell r="J6">
            <v>3203</v>
          </cell>
          <cell r="K6">
            <v>2378</v>
          </cell>
          <cell r="L6">
            <v>1919</v>
          </cell>
          <cell r="M6">
            <v>1359</v>
          </cell>
        </row>
        <row r="7">
          <cell r="A7">
            <v>230186</v>
          </cell>
          <cell r="B7" t="str">
            <v>АЛО; Стационар</v>
          </cell>
          <cell r="C7" t="str">
            <v>Диклофенак</v>
          </cell>
          <cell r="D7" t="str">
            <v>таблетка 25 мг</v>
          </cell>
          <cell r="E7" t="str">
            <v xml:space="preserve">таблетка </v>
          </cell>
          <cell r="F7">
            <v>6.19</v>
          </cell>
          <cell r="G7">
            <v>259608.6</v>
          </cell>
          <cell r="H7">
            <v>14170</v>
          </cell>
          <cell r="I7">
            <v>7720</v>
          </cell>
          <cell r="J7">
            <v>5180</v>
          </cell>
          <cell r="K7">
            <v>7830</v>
          </cell>
          <cell r="L7">
            <v>4770</v>
          </cell>
          <cell r="M7">
            <v>2270</v>
          </cell>
        </row>
        <row r="8">
          <cell r="A8">
            <v>230289</v>
          </cell>
          <cell r="B8" t="str">
            <v>Стационар</v>
          </cell>
          <cell r="C8" t="str">
            <v>Амоксициллин и клавулановая кислота</v>
          </cell>
          <cell r="D8" t="str">
            <v>порошок для приготовления раствора для инъекций, 600 мг</v>
          </cell>
          <cell r="E8" t="str">
            <v>флакон</v>
          </cell>
          <cell r="F8">
            <v>305.99</v>
          </cell>
          <cell r="G8">
            <v>28328860.190000001</v>
          </cell>
          <cell r="H8">
            <v>48101</v>
          </cell>
          <cell r="I8">
            <v>10506</v>
          </cell>
          <cell r="J8">
            <v>8770</v>
          </cell>
          <cell r="K8">
            <v>9401</v>
          </cell>
          <cell r="L8">
            <v>8115</v>
          </cell>
          <cell r="M8">
            <v>7688</v>
          </cell>
        </row>
        <row r="9">
          <cell r="A9">
            <v>230667</v>
          </cell>
          <cell r="B9" t="str">
            <v>Стационар</v>
          </cell>
          <cell r="C9" t="str">
            <v>Концентрированный кислотный раствор для гемодиализа</v>
          </cell>
          <cell r="D9" t="str">
            <v>5 литров раствора в 6 литровой канистре</v>
          </cell>
          <cell r="E9" t="str">
            <v>штука</v>
          </cell>
          <cell r="F9">
            <v>1765.38</v>
          </cell>
          <cell r="G9">
            <v>38344053.600000001</v>
          </cell>
          <cell r="H9">
            <v>2983</v>
          </cell>
          <cell r="I9">
            <v>3596</v>
          </cell>
          <cell r="J9">
            <v>4456</v>
          </cell>
          <cell r="K9">
            <v>4941</v>
          </cell>
          <cell r="L9">
            <v>3931</v>
          </cell>
          <cell r="M9">
            <v>1813</v>
          </cell>
        </row>
        <row r="10">
          <cell r="A10">
            <v>230728</v>
          </cell>
          <cell r="B10" t="str">
            <v>АЛО; Стационар</v>
          </cell>
          <cell r="C10" t="str">
            <v>Левоноргестрел</v>
          </cell>
          <cell r="D10" t="str">
            <v>таблетка 0,75 мг</v>
          </cell>
          <cell r="E10" t="str">
            <v>таблетка</v>
          </cell>
          <cell r="F10">
            <v>474.73</v>
          </cell>
          <cell r="G10">
            <v>807990.46000000008</v>
          </cell>
          <cell r="H10">
            <v>1702</v>
          </cell>
        </row>
        <row r="11">
          <cell r="A11">
            <v>230910</v>
          </cell>
          <cell r="B11" t="str">
            <v>Стационар</v>
          </cell>
          <cell r="C11" t="str">
            <v>Набор операционно-перевязочных изделий одноразовый стерильный</v>
          </cell>
          <cell r="D11" t="str">
            <v>тампон марлевый без резинового кольца, без рентгенконтрастной нити L - 5 шт.</v>
          </cell>
          <cell r="E11" t="str">
            <v>набор</v>
          </cell>
          <cell r="F11">
            <v>655.6</v>
          </cell>
          <cell r="G11">
            <v>19668</v>
          </cell>
          <cell r="H11">
            <v>0</v>
          </cell>
          <cell r="I11">
            <v>30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230916</v>
          </cell>
          <cell r="B12" t="str">
            <v>Стационар</v>
          </cell>
          <cell r="C12" t="str">
            <v>Набор операционно-перевязочных изделий одноразовый стерильный</v>
          </cell>
          <cell r="D12" t="str">
            <v>тампон нетканый без резинового кольца, M - 10 шт.</v>
          </cell>
          <cell r="E12" t="str">
            <v>набор</v>
          </cell>
          <cell r="F12">
            <v>641.01</v>
          </cell>
          <cell r="G12">
            <v>128202</v>
          </cell>
          <cell r="H12">
            <v>0</v>
          </cell>
          <cell r="I12">
            <v>100</v>
          </cell>
          <cell r="J12">
            <v>100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231147</v>
          </cell>
          <cell r="B13" t="str">
            <v>Стационар</v>
          </cell>
          <cell r="C13" t="str">
            <v>Повидон - йод</v>
          </cell>
          <cell r="D13" t="str">
            <v>раствор для наружного применения 100 мл</v>
          </cell>
          <cell r="E13" t="str">
            <v>флакон</v>
          </cell>
          <cell r="F13">
            <v>229.88</v>
          </cell>
          <cell r="G13">
            <v>16579865.119999999</v>
          </cell>
          <cell r="H13">
            <v>13611</v>
          </cell>
          <cell r="I13">
            <v>12736</v>
          </cell>
          <cell r="J13">
            <v>13658</v>
          </cell>
          <cell r="K13">
            <v>13332</v>
          </cell>
          <cell r="L13">
            <v>10904</v>
          </cell>
          <cell r="M13">
            <v>7883</v>
          </cell>
        </row>
        <row r="14">
          <cell r="A14">
            <v>231475</v>
          </cell>
          <cell r="B14" t="str">
            <v>Стационар</v>
          </cell>
          <cell r="C14" t="str">
            <v>Трифлуоперазин</v>
          </cell>
          <cell r="D14" t="str">
            <v>раствор для инъекций 0,2% 1 мл</v>
          </cell>
          <cell r="E14" t="str">
            <v>ампула</v>
          </cell>
          <cell r="F14">
            <v>37.97</v>
          </cell>
          <cell r="G14">
            <v>1956594.0999999999</v>
          </cell>
          <cell r="H14">
            <v>14700</v>
          </cell>
          <cell r="I14">
            <v>4170</v>
          </cell>
          <cell r="J14">
            <v>8800</v>
          </cell>
          <cell r="K14">
            <v>13300</v>
          </cell>
          <cell r="L14">
            <v>4660</v>
          </cell>
          <cell r="M14">
            <v>5900</v>
          </cell>
        </row>
        <row r="15">
          <cell r="A15">
            <v>231674</v>
          </cell>
          <cell r="B15" t="str">
            <v>АЛО; Стационар</v>
          </cell>
          <cell r="C15" t="str">
            <v>Циклоспорин</v>
          </cell>
          <cell r="D15" t="str">
            <v>капсула 25 мг</v>
          </cell>
          <cell r="E15" t="str">
            <v>капсула</v>
          </cell>
          <cell r="F15">
            <v>65.55</v>
          </cell>
          <cell r="G15">
            <v>16235620.649999999</v>
          </cell>
          <cell r="H15">
            <v>70838</v>
          </cell>
          <cell r="I15">
            <v>53953</v>
          </cell>
          <cell r="J15">
            <v>31176</v>
          </cell>
          <cell r="K15">
            <v>40023</v>
          </cell>
          <cell r="L15">
            <v>39663</v>
          </cell>
          <cell r="M15">
            <v>12030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95"/>
  <sheetViews>
    <sheetView tabSelected="1" topLeftCell="C4" zoomScale="85" zoomScaleNormal="85" workbookViewId="0">
      <pane xSplit="5" ySplit="5" topLeftCell="O9" activePane="bottomRight" state="frozen"/>
      <selection activeCell="C4" sqref="C4"/>
      <selection pane="topRight" activeCell="H4" sqref="H4"/>
      <selection pane="bottomLeft" activeCell="C8" sqref="C8"/>
      <selection pane="bottomRight" activeCell="V4" sqref="V4:W5"/>
    </sheetView>
  </sheetViews>
  <sheetFormatPr defaultRowHeight="15.75" x14ac:dyDescent="0.25"/>
  <cols>
    <col min="1" max="1" width="21.5703125" style="10" hidden="1" customWidth="1"/>
    <col min="2" max="2" width="13.28515625" style="11" hidden="1" customWidth="1"/>
    <col min="3" max="3" width="3.85546875" customWidth="1"/>
    <col min="4" max="4" width="13.28515625" style="11" customWidth="1"/>
    <col min="5" max="5" width="20.7109375" customWidth="1"/>
    <col min="6" max="6" width="34.7109375" customWidth="1"/>
    <col min="7" max="7" width="18.140625" style="3" customWidth="1"/>
    <col min="8" max="8" width="17.42578125" style="10" customWidth="1"/>
    <col min="9" max="9" width="26.140625" style="12" customWidth="1"/>
    <col min="10" max="10" width="15.7109375" style="13" customWidth="1"/>
    <col min="11" max="11" width="19.42578125" style="13" customWidth="1"/>
    <col min="12" max="12" width="15" style="14" customWidth="1"/>
    <col min="13" max="13" width="22.85546875" style="15" customWidth="1"/>
    <col min="14" max="14" width="21.140625" style="15" customWidth="1"/>
    <col min="15" max="15" width="25.7109375" style="15" customWidth="1"/>
    <col min="16" max="16" width="26.140625" style="16" customWidth="1"/>
    <col min="17" max="17" width="45" style="16" customWidth="1"/>
    <col min="18" max="23" width="21.28515625" style="16" customWidth="1"/>
  </cols>
  <sheetData>
    <row r="1" spans="1:23" s="3" customFormat="1" x14ac:dyDescent="0.25">
      <c r="A1" s="1"/>
      <c r="B1" s="2"/>
      <c r="D1" s="2"/>
      <c r="H1" s="1"/>
      <c r="I1" s="4"/>
      <c r="J1" s="5"/>
      <c r="K1" s="5"/>
      <c r="L1" s="6"/>
      <c r="M1" s="7"/>
      <c r="N1" s="7"/>
      <c r="O1" s="7"/>
      <c r="P1" s="8"/>
      <c r="Q1" s="38" t="s">
        <v>0</v>
      </c>
      <c r="R1" s="38"/>
      <c r="S1" s="9"/>
      <c r="T1" s="9"/>
      <c r="U1" s="8"/>
      <c r="V1" s="8"/>
      <c r="W1" s="8"/>
    </row>
    <row r="2" spans="1:23" x14ac:dyDescent="0.25">
      <c r="Q2" s="38"/>
      <c r="R2" s="38"/>
      <c r="S2" s="17"/>
      <c r="T2" s="17"/>
    </row>
    <row r="3" spans="1:23" x14ac:dyDescent="0.25">
      <c r="Q3" s="38"/>
      <c r="R3" s="38"/>
      <c r="S3" s="17"/>
      <c r="T3" s="17"/>
    </row>
    <row r="4" spans="1:23" ht="15.75" customHeight="1" x14ac:dyDescent="0.25">
      <c r="V4" s="38" t="s">
        <v>284</v>
      </c>
      <c r="W4" s="38"/>
    </row>
    <row r="5" spans="1:23" ht="52.5" customHeight="1" x14ac:dyDescent="0.25">
      <c r="V5" s="38"/>
      <c r="W5" s="38"/>
    </row>
    <row r="7" spans="1:23" ht="15" customHeight="1" x14ac:dyDescent="0.25">
      <c r="A7" s="39" t="s">
        <v>1</v>
      </c>
      <c r="B7" s="40" t="s">
        <v>2</v>
      </c>
      <c r="C7" s="42" t="s">
        <v>3</v>
      </c>
      <c r="D7" s="43" t="s">
        <v>2</v>
      </c>
      <c r="E7" s="42" t="s">
        <v>4</v>
      </c>
      <c r="F7" s="42" t="s">
        <v>5</v>
      </c>
      <c r="G7" s="42" t="s">
        <v>6</v>
      </c>
      <c r="H7" s="42" t="s">
        <v>7</v>
      </c>
      <c r="I7" s="36" t="s">
        <v>8</v>
      </c>
      <c r="J7" s="37" t="s">
        <v>9</v>
      </c>
      <c r="K7" s="37" t="s">
        <v>10</v>
      </c>
      <c r="L7" s="48" t="s">
        <v>11</v>
      </c>
      <c r="M7" s="44" t="s">
        <v>12</v>
      </c>
      <c r="N7" s="44" t="s">
        <v>13</v>
      </c>
      <c r="O7" s="44" t="s">
        <v>1</v>
      </c>
      <c r="P7" s="44" t="s">
        <v>14</v>
      </c>
      <c r="Q7" s="44" t="s">
        <v>15</v>
      </c>
      <c r="R7" s="45" t="s">
        <v>16</v>
      </c>
      <c r="S7" s="46"/>
      <c r="T7" s="46"/>
      <c r="U7" s="46"/>
      <c r="V7" s="46"/>
      <c r="W7" s="47"/>
    </row>
    <row r="8" spans="1:23" ht="29.25" x14ac:dyDescent="0.25">
      <c r="A8" s="39"/>
      <c r="B8" s="41"/>
      <c r="C8" s="42"/>
      <c r="D8" s="43"/>
      <c r="E8" s="42"/>
      <c r="F8" s="42"/>
      <c r="G8" s="42"/>
      <c r="H8" s="42"/>
      <c r="I8" s="36"/>
      <c r="J8" s="37"/>
      <c r="K8" s="37"/>
      <c r="L8" s="48"/>
      <c r="M8" s="44"/>
      <c r="N8" s="44"/>
      <c r="O8" s="44"/>
      <c r="P8" s="44"/>
      <c r="Q8" s="44"/>
      <c r="R8" s="18" t="s">
        <v>17</v>
      </c>
      <c r="S8" s="18" t="s">
        <v>18</v>
      </c>
      <c r="T8" s="18" t="s">
        <v>19</v>
      </c>
      <c r="U8" s="18" t="s">
        <v>20</v>
      </c>
      <c r="V8" s="18" t="s">
        <v>21</v>
      </c>
      <c r="W8" s="18" t="s">
        <v>22</v>
      </c>
    </row>
    <row r="9" spans="1:23" s="25" customFormat="1" ht="48.75" customHeight="1" x14ac:dyDescent="0.25">
      <c r="A9" s="23"/>
      <c r="B9" s="23"/>
      <c r="C9" s="73">
        <v>1</v>
      </c>
      <c r="D9" s="67">
        <v>230011</v>
      </c>
      <c r="E9" s="70" t="s">
        <v>23</v>
      </c>
      <c r="F9" s="70" t="s">
        <v>24</v>
      </c>
      <c r="G9" s="70" t="s">
        <v>25</v>
      </c>
      <c r="H9" s="70" t="s">
        <v>26</v>
      </c>
      <c r="I9" s="52">
        <v>4.3899999999999997</v>
      </c>
      <c r="J9" s="52">
        <v>3.95</v>
      </c>
      <c r="K9" s="52">
        <v>4.08</v>
      </c>
      <c r="L9" s="55">
        <v>517540</v>
      </c>
      <c r="M9" s="49">
        <f>L9*J9</f>
        <v>2044283</v>
      </c>
      <c r="N9" s="49">
        <f>L9*K9</f>
        <v>2111563.2000000002</v>
      </c>
      <c r="O9" s="19" t="s">
        <v>27</v>
      </c>
      <c r="P9" s="19" t="s">
        <v>28</v>
      </c>
      <c r="Q9" s="20" t="s">
        <v>29</v>
      </c>
      <c r="R9" s="49">
        <f>VLOOKUP(D:D,[1]Лист1!$A:$H,8,0)</f>
        <v>159070</v>
      </c>
      <c r="S9" s="49">
        <f>VLOOKUP(D:D,[1]Лист1!$A:$I,9,0)</f>
        <v>134560</v>
      </c>
      <c r="T9" s="49">
        <f>VLOOKUP(D:D,[1]Лист1!$A:$J,10,0)</f>
        <v>45530</v>
      </c>
      <c r="U9" s="49">
        <f>VLOOKUP(D:D,[1]Лист1!$A:$K,11,0)</f>
        <v>86672</v>
      </c>
      <c r="V9" s="49">
        <f>VLOOKUP(D:D,[1]Лист1!$A:$L,12,0)</f>
        <v>76134</v>
      </c>
      <c r="W9" s="49">
        <f>VLOOKUP(D:D,[1]Лист1!$A:$M,13,0)</f>
        <v>15574</v>
      </c>
    </row>
    <row r="10" spans="1:23" s="25" customFormat="1" ht="48.75" customHeight="1" x14ac:dyDescent="0.25">
      <c r="A10" s="23"/>
      <c r="B10" s="23"/>
      <c r="C10" s="73"/>
      <c r="D10" s="68"/>
      <c r="E10" s="71"/>
      <c r="F10" s="71"/>
      <c r="G10" s="71"/>
      <c r="H10" s="71"/>
      <c r="I10" s="53"/>
      <c r="J10" s="53"/>
      <c r="K10" s="53"/>
      <c r="L10" s="56"/>
      <c r="M10" s="50"/>
      <c r="N10" s="50"/>
      <c r="O10" s="19" t="s">
        <v>30</v>
      </c>
      <c r="P10" s="19" t="s">
        <v>31</v>
      </c>
      <c r="Q10" s="20" t="s">
        <v>32</v>
      </c>
      <c r="R10" s="50"/>
      <c r="S10" s="50"/>
      <c r="T10" s="50"/>
      <c r="U10" s="50"/>
      <c r="V10" s="50"/>
      <c r="W10" s="50"/>
    </row>
    <row r="11" spans="1:23" s="25" customFormat="1" ht="48.75" customHeight="1" x14ac:dyDescent="0.25">
      <c r="A11" s="23"/>
      <c r="B11" s="23"/>
      <c r="C11" s="73"/>
      <c r="D11" s="69"/>
      <c r="E11" s="72"/>
      <c r="F11" s="72"/>
      <c r="G11" s="72"/>
      <c r="H11" s="72"/>
      <c r="I11" s="54"/>
      <c r="J11" s="54"/>
      <c r="K11" s="54"/>
      <c r="L11" s="57"/>
      <c r="M11" s="51"/>
      <c r="N11" s="51"/>
      <c r="O11" s="19" t="s">
        <v>33</v>
      </c>
      <c r="P11" s="19" t="s">
        <v>34</v>
      </c>
      <c r="Q11" s="20" t="s">
        <v>35</v>
      </c>
      <c r="R11" s="51"/>
      <c r="S11" s="51"/>
      <c r="T11" s="51"/>
      <c r="U11" s="51"/>
      <c r="V11" s="51"/>
      <c r="W11" s="51"/>
    </row>
    <row r="12" spans="1:23" s="25" customFormat="1" ht="48.75" customHeight="1" x14ac:dyDescent="0.25">
      <c r="A12" s="58">
        <v>2</v>
      </c>
      <c r="B12" s="59"/>
      <c r="C12" s="60"/>
      <c r="D12" s="67">
        <v>230189</v>
      </c>
      <c r="E12" s="70" t="s">
        <v>36</v>
      </c>
      <c r="F12" s="70" t="s">
        <v>37</v>
      </c>
      <c r="G12" s="70" t="s">
        <v>38</v>
      </c>
      <c r="H12" s="70" t="s">
        <v>39</v>
      </c>
      <c r="I12" s="52">
        <v>23.92</v>
      </c>
      <c r="J12" s="52">
        <v>21.52</v>
      </c>
      <c r="K12" s="52">
        <v>22.24</v>
      </c>
      <c r="L12" s="55">
        <v>1632900</v>
      </c>
      <c r="M12" s="49">
        <f>L12*J12</f>
        <v>35140008</v>
      </c>
      <c r="N12" s="49">
        <f>L12*K12</f>
        <v>36315696</v>
      </c>
      <c r="O12" s="19" t="s">
        <v>40</v>
      </c>
      <c r="P12" s="19" t="s">
        <v>41</v>
      </c>
      <c r="Q12" s="20" t="s">
        <v>42</v>
      </c>
      <c r="R12" s="49">
        <v>334739</v>
      </c>
      <c r="S12" s="49">
        <v>313044</v>
      </c>
      <c r="T12" s="49">
        <v>321959</v>
      </c>
      <c r="U12" s="49">
        <v>273952</v>
      </c>
      <c r="V12" s="49">
        <v>240709</v>
      </c>
      <c r="W12" s="49">
        <v>148497</v>
      </c>
    </row>
    <row r="13" spans="1:23" s="25" customFormat="1" ht="48.75" customHeight="1" x14ac:dyDescent="0.25">
      <c r="A13" s="61"/>
      <c r="B13" s="62"/>
      <c r="C13" s="63"/>
      <c r="D13" s="68"/>
      <c r="E13" s="71"/>
      <c r="F13" s="71"/>
      <c r="G13" s="71"/>
      <c r="H13" s="71"/>
      <c r="I13" s="53"/>
      <c r="J13" s="53"/>
      <c r="K13" s="53"/>
      <c r="L13" s="56"/>
      <c r="M13" s="50"/>
      <c r="N13" s="50"/>
      <c r="O13" s="19" t="s">
        <v>43</v>
      </c>
      <c r="P13" s="19" t="s">
        <v>44</v>
      </c>
      <c r="Q13" s="20" t="s">
        <v>45</v>
      </c>
      <c r="R13" s="50"/>
      <c r="S13" s="50"/>
      <c r="T13" s="50"/>
      <c r="U13" s="50"/>
      <c r="V13" s="50"/>
      <c r="W13" s="50"/>
    </row>
    <row r="14" spans="1:23" s="25" customFormat="1" ht="48.75" customHeight="1" x14ac:dyDescent="0.25">
      <c r="A14" s="61"/>
      <c r="B14" s="62"/>
      <c r="C14" s="63"/>
      <c r="D14" s="68"/>
      <c r="E14" s="71"/>
      <c r="F14" s="71"/>
      <c r="G14" s="71"/>
      <c r="H14" s="71"/>
      <c r="I14" s="53"/>
      <c r="J14" s="53"/>
      <c r="K14" s="53"/>
      <c r="L14" s="56"/>
      <c r="M14" s="50"/>
      <c r="N14" s="50"/>
      <c r="O14" s="19" t="s">
        <v>46</v>
      </c>
      <c r="P14" s="19" t="s">
        <v>47</v>
      </c>
      <c r="Q14" s="20" t="s">
        <v>48</v>
      </c>
      <c r="R14" s="50"/>
      <c r="S14" s="50"/>
      <c r="T14" s="50"/>
      <c r="U14" s="50"/>
      <c r="V14" s="50"/>
      <c r="W14" s="50"/>
    </row>
    <row r="15" spans="1:23" s="25" customFormat="1" ht="48.75" customHeight="1" x14ac:dyDescent="0.25">
      <c r="A15" s="61"/>
      <c r="B15" s="62"/>
      <c r="C15" s="63"/>
      <c r="D15" s="68"/>
      <c r="E15" s="71"/>
      <c r="F15" s="71"/>
      <c r="G15" s="71"/>
      <c r="H15" s="71"/>
      <c r="I15" s="53"/>
      <c r="J15" s="53"/>
      <c r="K15" s="53"/>
      <c r="L15" s="56"/>
      <c r="M15" s="50"/>
      <c r="N15" s="50"/>
      <c r="O15" s="19" t="s">
        <v>49</v>
      </c>
      <c r="P15" s="19" t="s">
        <v>50</v>
      </c>
      <c r="Q15" s="20" t="s">
        <v>51</v>
      </c>
      <c r="R15" s="50"/>
      <c r="S15" s="50"/>
      <c r="T15" s="50"/>
      <c r="U15" s="50"/>
      <c r="V15" s="50"/>
      <c r="W15" s="50"/>
    </row>
    <row r="16" spans="1:23" s="25" customFormat="1" ht="48.75" customHeight="1" x14ac:dyDescent="0.25">
      <c r="A16" s="61"/>
      <c r="B16" s="62"/>
      <c r="C16" s="63"/>
      <c r="D16" s="68"/>
      <c r="E16" s="71"/>
      <c r="F16" s="71"/>
      <c r="G16" s="71"/>
      <c r="H16" s="71"/>
      <c r="I16" s="53"/>
      <c r="J16" s="53"/>
      <c r="K16" s="53"/>
      <c r="L16" s="56"/>
      <c r="M16" s="50"/>
      <c r="N16" s="50"/>
      <c r="O16" s="19" t="s">
        <v>52</v>
      </c>
      <c r="P16" s="19" t="s">
        <v>53</v>
      </c>
      <c r="Q16" s="20" t="s">
        <v>54</v>
      </c>
      <c r="R16" s="50"/>
      <c r="S16" s="50"/>
      <c r="T16" s="50"/>
      <c r="U16" s="50"/>
      <c r="V16" s="50"/>
      <c r="W16" s="50"/>
    </row>
    <row r="17" spans="1:23" s="25" customFormat="1" ht="48.75" customHeight="1" x14ac:dyDescent="0.25">
      <c r="A17" s="61"/>
      <c r="B17" s="62"/>
      <c r="C17" s="63"/>
      <c r="D17" s="68"/>
      <c r="E17" s="71"/>
      <c r="F17" s="71"/>
      <c r="G17" s="71"/>
      <c r="H17" s="71"/>
      <c r="I17" s="53"/>
      <c r="J17" s="53"/>
      <c r="K17" s="53"/>
      <c r="L17" s="56"/>
      <c r="M17" s="50"/>
      <c r="N17" s="50"/>
      <c r="O17" s="19" t="s">
        <v>55</v>
      </c>
      <c r="P17" s="19" t="s">
        <v>56</v>
      </c>
      <c r="Q17" s="20" t="s">
        <v>57</v>
      </c>
      <c r="R17" s="50"/>
      <c r="S17" s="50"/>
      <c r="T17" s="50"/>
      <c r="U17" s="50"/>
      <c r="V17" s="50"/>
      <c r="W17" s="50"/>
    </row>
    <row r="18" spans="1:23" s="25" customFormat="1" ht="48.75" customHeight="1" x14ac:dyDescent="0.25">
      <c r="A18" s="61"/>
      <c r="B18" s="62"/>
      <c r="C18" s="63"/>
      <c r="D18" s="68"/>
      <c r="E18" s="71"/>
      <c r="F18" s="71"/>
      <c r="G18" s="71"/>
      <c r="H18" s="71"/>
      <c r="I18" s="53"/>
      <c r="J18" s="53"/>
      <c r="K18" s="53"/>
      <c r="L18" s="56"/>
      <c r="M18" s="50"/>
      <c r="N18" s="50"/>
      <c r="O18" s="19" t="s">
        <v>58</v>
      </c>
      <c r="P18" s="19" t="s">
        <v>59</v>
      </c>
      <c r="Q18" s="20" t="s">
        <v>60</v>
      </c>
      <c r="R18" s="50"/>
      <c r="S18" s="50"/>
      <c r="T18" s="50"/>
      <c r="U18" s="50"/>
      <c r="V18" s="50"/>
      <c r="W18" s="50"/>
    </row>
    <row r="19" spans="1:23" s="25" customFormat="1" ht="48.75" customHeight="1" x14ac:dyDescent="0.25">
      <c r="A19" s="61"/>
      <c r="B19" s="62"/>
      <c r="C19" s="63"/>
      <c r="D19" s="68"/>
      <c r="E19" s="71"/>
      <c r="F19" s="71"/>
      <c r="G19" s="71"/>
      <c r="H19" s="71"/>
      <c r="I19" s="53"/>
      <c r="J19" s="53"/>
      <c r="K19" s="53"/>
      <c r="L19" s="56"/>
      <c r="M19" s="50"/>
      <c r="N19" s="50"/>
      <c r="O19" s="19" t="s">
        <v>61</v>
      </c>
      <c r="P19" s="19" t="s">
        <v>62</v>
      </c>
      <c r="Q19" s="20" t="s">
        <v>63</v>
      </c>
      <c r="R19" s="50"/>
      <c r="S19" s="50"/>
      <c r="T19" s="50"/>
      <c r="U19" s="50"/>
      <c r="V19" s="50"/>
      <c r="W19" s="50"/>
    </row>
    <row r="20" spans="1:23" s="25" customFormat="1" ht="48.75" customHeight="1" x14ac:dyDescent="0.25">
      <c r="A20" s="64"/>
      <c r="B20" s="65"/>
      <c r="C20" s="66"/>
      <c r="D20" s="69"/>
      <c r="E20" s="72"/>
      <c r="F20" s="72"/>
      <c r="G20" s="72"/>
      <c r="H20" s="72"/>
      <c r="I20" s="54"/>
      <c r="J20" s="54"/>
      <c r="K20" s="54"/>
      <c r="L20" s="57"/>
      <c r="M20" s="51"/>
      <c r="N20" s="51"/>
      <c r="O20" s="19" t="s">
        <v>64</v>
      </c>
      <c r="P20" s="19" t="s">
        <v>65</v>
      </c>
      <c r="Q20" s="20" t="s">
        <v>66</v>
      </c>
      <c r="R20" s="51"/>
      <c r="S20" s="51"/>
      <c r="T20" s="51"/>
      <c r="U20" s="51"/>
      <c r="V20" s="51"/>
      <c r="W20" s="51"/>
    </row>
    <row r="21" spans="1:23" s="25" customFormat="1" ht="48.75" customHeight="1" x14ac:dyDescent="0.25">
      <c r="A21" s="23"/>
      <c r="B21" s="23"/>
      <c r="C21" s="73">
        <v>3</v>
      </c>
      <c r="D21" s="67">
        <v>230186</v>
      </c>
      <c r="E21" s="70" t="s">
        <v>23</v>
      </c>
      <c r="F21" s="70" t="s">
        <v>67</v>
      </c>
      <c r="G21" s="70" t="s">
        <v>68</v>
      </c>
      <c r="H21" s="70" t="s">
        <v>69</v>
      </c>
      <c r="I21" s="52">
        <v>6.66</v>
      </c>
      <c r="J21" s="52">
        <v>5.99</v>
      </c>
      <c r="K21" s="52">
        <v>6.19</v>
      </c>
      <c r="L21" s="55">
        <v>41940</v>
      </c>
      <c r="M21" s="49">
        <f>L21*J21</f>
        <v>251220.6</v>
      </c>
      <c r="N21" s="49">
        <f>L21*K21</f>
        <v>259608.6</v>
      </c>
      <c r="O21" s="19" t="s">
        <v>70</v>
      </c>
      <c r="P21" s="19" t="s">
        <v>44</v>
      </c>
      <c r="Q21" s="20" t="s">
        <v>45</v>
      </c>
      <c r="R21" s="49">
        <f>VLOOKUP(D:D,[1]Лист1!$A:$H,8,0)</f>
        <v>14170</v>
      </c>
      <c r="S21" s="49">
        <f>VLOOKUP(D:D,[1]Лист1!$A:$I,9,0)</f>
        <v>7720</v>
      </c>
      <c r="T21" s="49">
        <f>VLOOKUP(D:D,[1]Лист1!$A:$J,10,0)</f>
        <v>5180</v>
      </c>
      <c r="U21" s="49">
        <f>VLOOKUP(D:D,[1]Лист1!$A:$K,11,0)</f>
        <v>7830</v>
      </c>
      <c r="V21" s="49">
        <f>VLOOKUP(D:D,[1]Лист1!$A:$L,12,0)</f>
        <v>4770</v>
      </c>
      <c r="W21" s="49">
        <f>VLOOKUP(D:D,[1]Лист1!$A:$M,13,0)</f>
        <v>2270</v>
      </c>
    </row>
    <row r="22" spans="1:23" s="25" customFormat="1" ht="48.75" customHeight="1" x14ac:dyDescent="0.25">
      <c r="A22" s="23"/>
      <c r="B22" s="23"/>
      <c r="C22" s="73"/>
      <c r="D22" s="69"/>
      <c r="E22" s="72"/>
      <c r="F22" s="72"/>
      <c r="G22" s="72"/>
      <c r="H22" s="72"/>
      <c r="I22" s="54"/>
      <c r="J22" s="54"/>
      <c r="K22" s="54"/>
      <c r="L22" s="57"/>
      <c r="M22" s="51"/>
      <c r="N22" s="51"/>
      <c r="O22" s="19" t="s">
        <v>71</v>
      </c>
      <c r="P22" s="19" t="s">
        <v>72</v>
      </c>
      <c r="Q22" s="20" t="s">
        <v>73</v>
      </c>
      <c r="R22" s="51"/>
      <c r="S22" s="51"/>
      <c r="T22" s="51"/>
      <c r="U22" s="51"/>
      <c r="V22" s="51"/>
      <c r="W22" s="51"/>
    </row>
    <row r="23" spans="1:23" s="25" customFormat="1" ht="48.75" customHeight="1" x14ac:dyDescent="0.25">
      <c r="A23" s="23"/>
      <c r="B23" s="23"/>
      <c r="C23" s="73">
        <v>4</v>
      </c>
      <c r="D23" s="67">
        <v>230728</v>
      </c>
      <c r="E23" s="70" t="s">
        <v>23</v>
      </c>
      <c r="F23" s="70" t="s">
        <v>75</v>
      </c>
      <c r="G23" s="70" t="s">
        <v>76</v>
      </c>
      <c r="H23" s="70" t="s">
        <v>26</v>
      </c>
      <c r="I23" s="52">
        <v>510.47</v>
      </c>
      <c r="J23" s="52">
        <v>459.42</v>
      </c>
      <c r="K23" s="52">
        <v>474.73</v>
      </c>
      <c r="L23" s="55">
        <v>1702</v>
      </c>
      <c r="M23" s="49">
        <f>L23*J23</f>
        <v>781932.84000000008</v>
      </c>
      <c r="N23" s="49">
        <f>L23*K23</f>
        <v>807990.46000000008</v>
      </c>
      <c r="O23" s="19" t="s">
        <v>77</v>
      </c>
      <c r="P23" s="19" t="s">
        <v>78</v>
      </c>
      <c r="Q23" s="20" t="s">
        <v>66</v>
      </c>
      <c r="R23" s="49">
        <v>1702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</row>
    <row r="24" spans="1:23" s="25" customFormat="1" ht="48.75" customHeight="1" x14ac:dyDescent="0.25">
      <c r="A24" s="23"/>
      <c r="B24" s="23"/>
      <c r="C24" s="73"/>
      <c r="D24" s="68"/>
      <c r="E24" s="71"/>
      <c r="F24" s="71"/>
      <c r="G24" s="71"/>
      <c r="H24" s="71"/>
      <c r="I24" s="53"/>
      <c r="J24" s="53"/>
      <c r="K24" s="53"/>
      <c r="L24" s="56"/>
      <c r="M24" s="50"/>
      <c r="N24" s="50"/>
      <c r="O24" s="19" t="s">
        <v>79</v>
      </c>
      <c r="P24" s="19" t="s">
        <v>80</v>
      </c>
      <c r="Q24" s="20" t="s">
        <v>81</v>
      </c>
      <c r="R24" s="50"/>
      <c r="S24" s="50"/>
      <c r="T24" s="50"/>
      <c r="U24" s="50"/>
      <c r="V24" s="50"/>
      <c r="W24" s="50"/>
    </row>
    <row r="25" spans="1:23" s="25" customFormat="1" ht="48.75" customHeight="1" x14ac:dyDescent="0.25">
      <c r="A25" s="23"/>
      <c r="B25" s="23"/>
      <c r="C25" s="73"/>
      <c r="D25" s="69"/>
      <c r="E25" s="72"/>
      <c r="F25" s="72"/>
      <c r="G25" s="72"/>
      <c r="H25" s="72"/>
      <c r="I25" s="54"/>
      <c r="J25" s="54"/>
      <c r="K25" s="54"/>
      <c r="L25" s="57"/>
      <c r="M25" s="51"/>
      <c r="N25" s="51"/>
      <c r="O25" s="19" t="s">
        <v>82</v>
      </c>
      <c r="P25" s="19" t="s">
        <v>83</v>
      </c>
      <c r="Q25" s="19" t="s">
        <v>84</v>
      </c>
      <c r="R25" s="51"/>
      <c r="S25" s="51"/>
      <c r="T25" s="51"/>
      <c r="U25" s="51"/>
      <c r="V25" s="51"/>
      <c r="W25" s="51"/>
    </row>
    <row r="26" spans="1:23" s="25" customFormat="1" ht="48.75" customHeight="1" x14ac:dyDescent="0.25">
      <c r="A26" s="23"/>
      <c r="B26" s="23"/>
      <c r="C26" s="73">
        <v>5</v>
      </c>
      <c r="D26" s="67">
        <v>231674</v>
      </c>
      <c r="E26" s="70" t="s">
        <v>23</v>
      </c>
      <c r="F26" s="70" t="s">
        <v>85</v>
      </c>
      <c r="G26" s="70" t="s">
        <v>86</v>
      </c>
      <c r="H26" s="70" t="s">
        <v>87</v>
      </c>
      <c r="I26" s="52">
        <v>70.489999999999995</v>
      </c>
      <c r="J26" s="52">
        <v>63.44</v>
      </c>
      <c r="K26" s="52">
        <v>65.55</v>
      </c>
      <c r="L26" s="55">
        <v>247683</v>
      </c>
      <c r="M26" s="49">
        <f>L26*J26</f>
        <v>15713009.52</v>
      </c>
      <c r="N26" s="49">
        <f>L26*K26</f>
        <v>16235620.649999999</v>
      </c>
      <c r="O26" s="19" t="s">
        <v>88</v>
      </c>
      <c r="P26" s="20" t="s">
        <v>89</v>
      </c>
      <c r="Q26" s="20" t="s">
        <v>90</v>
      </c>
      <c r="R26" s="49">
        <v>70838</v>
      </c>
      <c r="S26" s="49">
        <v>53953</v>
      </c>
      <c r="T26" s="49">
        <v>31176</v>
      </c>
      <c r="U26" s="49">
        <v>40023</v>
      </c>
      <c r="V26" s="49">
        <v>39663</v>
      </c>
      <c r="W26" s="49">
        <v>12030</v>
      </c>
    </row>
    <row r="27" spans="1:23" s="25" customFormat="1" ht="48.75" customHeight="1" x14ac:dyDescent="0.25">
      <c r="A27" s="23"/>
      <c r="B27" s="23"/>
      <c r="C27" s="73"/>
      <c r="D27" s="69"/>
      <c r="E27" s="72"/>
      <c r="F27" s="72"/>
      <c r="G27" s="72"/>
      <c r="H27" s="72"/>
      <c r="I27" s="54"/>
      <c r="J27" s="54"/>
      <c r="K27" s="54"/>
      <c r="L27" s="57"/>
      <c r="M27" s="51"/>
      <c r="N27" s="51"/>
      <c r="O27" s="19" t="s">
        <v>91</v>
      </c>
      <c r="P27" s="19" t="s">
        <v>92</v>
      </c>
      <c r="Q27" s="20" t="s">
        <v>93</v>
      </c>
      <c r="R27" s="51"/>
      <c r="S27" s="51"/>
      <c r="T27" s="51"/>
      <c r="U27" s="51"/>
      <c r="V27" s="51"/>
      <c r="W27" s="51"/>
    </row>
    <row r="28" spans="1:23" s="25" customFormat="1" ht="48.75" customHeight="1" x14ac:dyDescent="0.25">
      <c r="A28" s="23"/>
      <c r="B28" s="23"/>
      <c r="C28" s="74">
        <v>6</v>
      </c>
      <c r="D28" s="74">
        <v>230020</v>
      </c>
      <c r="E28" s="74" t="s">
        <v>36</v>
      </c>
      <c r="F28" s="77" t="s">
        <v>94</v>
      </c>
      <c r="G28" s="77" t="s">
        <v>95</v>
      </c>
      <c r="H28" s="74" t="s">
        <v>96</v>
      </c>
      <c r="I28" s="52">
        <v>76.81</v>
      </c>
      <c r="J28" s="52">
        <v>69.12</v>
      </c>
      <c r="K28" s="52">
        <v>71.430000000000007</v>
      </c>
      <c r="L28" s="55">
        <v>1427865</v>
      </c>
      <c r="M28" s="49">
        <f>L28*J28</f>
        <v>98694028.800000012</v>
      </c>
      <c r="N28" s="49">
        <f>L28*K28</f>
        <v>101992396.95</v>
      </c>
      <c r="O28" s="19" t="s">
        <v>97</v>
      </c>
      <c r="P28" s="20" t="s">
        <v>98</v>
      </c>
      <c r="Q28" s="20" t="s">
        <v>99</v>
      </c>
      <c r="R28" s="49">
        <v>0</v>
      </c>
      <c r="S28" s="49">
        <v>484000</v>
      </c>
      <c r="T28" s="49">
        <v>0</v>
      </c>
      <c r="U28" s="49">
        <v>943865</v>
      </c>
      <c r="V28" s="49">
        <v>0</v>
      </c>
      <c r="W28" s="49">
        <v>0</v>
      </c>
    </row>
    <row r="29" spans="1:23" s="25" customFormat="1" ht="48.75" customHeight="1" x14ac:dyDescent="0.25">
      <c r="A29" s="23"/>
      <c r="B29" s="23"/>
      <c r="C29" s="76"/>
      <c r="D29" s="76"/>
      <c r="E29" s="76"/>
      <c r="F29" s="79"/>
      <c r="G29" s="79"/>
      <c r="H29" s="76"/>
      <c r="I29" s="54"/>
      <c r="J29" s="54"/>
      <c r="K29" s="54"/>
      <c r="L29" s="57"/>
      <c r="M29" s="51"/>
      <c r="N29" s="51"/>
      <c r="O29" s="19" t="s">
        <v>100</v>
      </c>
      <c r="P29" s="26" t="s">
        <v>101</v>
      </c>
      <c r="Q29" s="20" t="s">
        <v>99</v>
      </c>
      <c r="R29" s="51"/>
      <c r="S29" s="51"/>
      <c r="T29" s="51"/>
      <c r="U29" s="51"/>
      <c r="V29" s="51"/>
      <c r="W29" s="51"/>
    </row>
    <row r="30" spans="1:23" s="25" customFormat="1" ht="48.75" customHeight="1" x14ac:dyDescent="0.25">
      <c r="A30" s="23"/>
      <c r="B30" s="23"/>
      <c r="C30" s="21">
        <v>7</v>
      </c>
      <c r="D30" s="21">
        <v>230263</v>
      </c>
      <c r="E30" s="21" t="s">
        <v>36</v>
      </c>
      <c r="F30" s="21" t="s">
        <v>102</v>
      </c>
      <c r="G30" s="22" t="s">
        <v>103</v>
      </c>
      <c r="H30" s="21" t="s">
        <v>74</v>
      </c>
      <c r="I30" s="27">
        <v>7284.57</v>
      </c>
      <c r="J30" s="27">
        <v>6556.11</v>
      </c>
      <c r="K30" s="27">
        <v>6774.65</v>
      </c>
      <c r="L30" s="28">
        <v>27878</v>
      </c>
      <c r="M30" s="29">
        <f>L30*J30</f>
        <v>182771234.57999998</v>
      </c>
      <c r="N30" s="29">
        <f>L30*K30</f>
        <v>188863692.69999999</v>
      </c>
      <c r="O30" s="19" t="s">
        <v>104</v>
      </c>
      <c r="P30" s="20" t="s">
        <v>105</v>
      </c>
      <c r="Q30" s="20" t="s">
        <v>106</v>
      </c>
      <c r="R30" s="29">
        <v>5414</v>
      </c>
      <c r="S30" s="29">
        <v>6014</v>
      </c>
      <c r="T30" s="29">
        <v>6219</v>
      </c>
      <c r="U30" s="29">
        <v>3950</v>
      </c>
      <c r="V30" s="29">
        <v>4015</v>
      </c>
      <c r="W30" s="29">
        <v>2266</v>
      </c>
    </row>
    <row r="31" spans="1:23" s="25" customFormat="1" ht="48.75" customHeight="1" x14ac:dyDescent="0.25">
      <c r="A31" s="23"/>
      <c r="B31" s="23"/>
      <c r="C31" s="74">
        <v>8</v>
      </c>
      <c r="D31" s="74">
        <v>230280</v>
      </c>
      <c r="E31" s="74" t="s">
        <v>23</v>
      </c>
      <c r="F31" s="74" t="s">
        <v>107</v>
      </c>
      <c r="G31" s="77" t="s">
        <v>108</v>
      </c>
      <c r="H31" s="74" t="s">
        <v>109</v>
      </c>
      <c r="I31" s="52">
        <v>85.4</v>
      </c>
      <c r="J31" s="52">
        <v>76.86</v>
      </c>
      <c r="K31" s="52">
        <v>79.42</v>
      </c>
      <c r="L31" s="55">
        <v>249418</v>
      </c>
      <c r="M31" s="49">
        <f>L31*J31</f>
        <v>19170267.48</v>
      </c>
      <c r="N31" s="49">
        <f>L31*K31</f>
        <v>19808777.559999999</v>
      </c>
      <c r="O31" s="19" t="s">
        <v>110</v>
      </c>
      <c r="P31" s="20" t="s">
        <v>111</v>
      </c>
      <c r="Q31" s="20" t="s">
        <v>112</v>
      </c>
      <c r="R31" s="49">
        <v>97435</v>
      </c>
      <c r="S31" s="49">
        <v>53723</v>
      </c>
      <c r="T31" s="49">
        <v>27279</v>
      </c>
      <c r="U31" s="49">
        <v>31875</v>
      </c>
      <c r="V31" s="49">
        <v>29746</v>
      </c>
      <c r="W31" s="49">
        <v>9360</v>
      </c>
    </row>
    <row r="32" spans="1:23" s="25" customFormat="1" ht="48.75" customHeight="1" x14ac:dyDescent="0.25">
      <c r="A32" s="23"/>
      <c r="B32" s="23"/>
      <c r="C32" s="75"/>
      <c r="D32" s="75"/>
      <c r="E32" s="75"/>
      <c r="F32" s="75"/>
      <c r="G32" s="78"/>
      <c r="H32" s="75"/>
      <c r="I32" s="53"/>
      <c r="J32" s="53"/>
      <c r="K32" s="53"/>
      <c r="L32" s="56"/>
      <c r="M32" s="50"/>
      <c r="N32" s="50"/>
      <c r="O32" s="19" t="s">
        <v>113</v>
      </c>
      <c r="P32" s="19" t="s">
        <v>114</v>
      </c>
      <c r="Q32" s="19" t="s">
        <v>115</v>
      </c>
      <c r="R32" s="50"/>
      <c r="S32" s="50"/>
      <c r="T32" s="50"/>
      <c r="U32" s="50"/>
      <c r="V32" s="50"/>
      <c r="W32" s="50"/>
    </row>
    <row r="33" spans="1:23" s="25" customFormat="1" ht="48.75" customHeight="1" x14ac:dyDescent="0.25">
      <c r="A33" s="23"/>
      <c r="B33" s="23"/>
      <c r="C33" s="75"/>
      <c r="D33" s="75"/>
      <c r="E33" s="75"/>
      <c r="F33" s="75"/>
      <c r="G33" s="78"/>
      <c r="H33" s="75"/>
      <c r="I33" s="53"/>
      <c r="J33" s="53"/>
      <c r="K33" s="53"/>
      <c r="L33" s="56"/>
      <c r="M33" s="50"/>
      <c r="N33" s="50"/>
      <c r="O33" s="19" t="s">
        <v>116</v>
      </c>
      <c r="P33" s="19" t="s">
        <v>117</v>
      </c>
      <c r="Q33" s="19" t="s">
        <v>115</v>
      </c>
      <c r="R33" s="50"/>
      <c r="S33" s="50"/>
      <c r="T33" s="50"/>
      <c r="U33" s="50"/>
      <c r="V33" s="50"/>
      <c r="W33" s="50"/>
    </row>
    <row r="34" spans="1:23" s="25" customFormat="1" ht="48.75" customHeight="1" x14ac:dyDescent="0.25">
      <c r="A34" s="23"/>
      <c r="B34" s="23"/>
      <c r="C34" s="76"/>
      <c r="D34" s="76"/>
      <c r="E34" s="76"/>
      <c r="F34" s="76"/>
      <c r="G34" s="79"/>
      <c r="H34" s="76"/>
      <c r="I34" s="54"/>
      <c r="J34" s="54"/>
      <c r="K34" s="54"/>
      <c r="L34" s="57"/>
      <c r="M34" s="51"/>
      <c r="N34" s="51"/>
      <c r="O34" s="19" t="s">
        <v>118</v>
      </c>
      <c r="P34" s="19" t="s">
        <v>119</v>
      </c>
      <c r="Q34" s="20" t="s">
        <v>120</v>
      </c>
      <c r="R34" s="51"/>
      <c r="S34" s="51"/>
      <c r="T34" s="51"/>
      <c r="U34" s="51"/>
      <c r="V34" s="51"/>
      <c r="W34" s="51"/>
    </row>
    <row r="35" spans="1:23" s="25" customFormat="1" ht="48.75" customHeight="1" x14ac:dyDescent="0.25">
      <c r="A35" s="23"/>
      <c r="B35" s="23"/>
      <c r="C35" s="21">
        <v>9</v>
      </c>
      <c r="D35" s="21">
        <v>231447</v>
      </c>
      <c r="E35" s="21" t="s">
        <v>23</v>
      </c>
      <c r="F35" s="21" t="s">
        <v>121</v>
      </c>
      <c r="G35" s="22" t="s">
        <v>68</v>
      </c>
      <c r="H35" s="21" t="s">
        <v>26</v>
      </c>
      <c r="I35" s="27">
        <v>91.22</v>
      </c>
      <c r="J35" s="27">
        <v>82.09</v>
      </c>
      <c r="K35" s="27">
        <v>84.83</v>
      </c>
      <c r="L35" s="28">
        <v>104590</v>
      </c>
      <c r="M35" s="29">
        <f>L35*J35</f>
        <v>8585793.0999999996</v>
      </c>
      <c r="N35" s="29">
        <f>L35*K35</f>
        <v>8872369.6999999993</v>
      </c>
      <c r="O35" s="19" t="s">
        <v>122</v>
      </c>
      <c r="P35" s="19" t="s">
        <v>123</v>
      </c>
      <c r="Q35" s="19" t="s">
        <v>124</v>
      </c>
      <c r="R35" s="29">
        <v>39320</v>
      </c>
      <c r="S35" s="29">
        <v>29007</v>
      </c>
      <c r="T35" s="29">
        <v>14707</v>
      </c>
      <c r="U35" s="29">
        <v>9829</v>
      </c>
      <c r="V35" s="29">
        <v>8456</v>
      </c>
      <c r="W35" s="29">
        <v>3271</v>
      </c>
    </row>
    <row r="36" spans="1:23" s="25" customFormat="1" ht="48.75" customHeight="1" x14ac:dyDescent="0.25">
      <c r="A36" s="23"/>
      <c r="B36" s="23"/>
      <c r="C36" s="74">
        <v>10</v>
      </c>
      <c r="D36" s="74">
        <v>231414</v>
      </c>
      <c r="E36" s="74" t="s">
        <v>23</v>
      </c>
      <c r="F36" s="74" t="s">
        <v>125</v>
      </c>
      <c r="G36" s="77" t="s">
        <v>126</v>
      </c>
      <c r="H36" s="74" t="s">
        <v>26</v>
      </c>
      <c r="I36" s="52">
        <v>817.5</v>
      </c>
      <c r="J36" s="52">
        <v>735.75</v>
      </c>
      <c r="K36" s="52">
        <v>760.27</v>
      </c>
      <c r="L36" s="55">
        <v>5100</v>
      </c>
      <c r="M36" s="49">
        <f>L36*J36</f>
        <v>3752325</v>
      </c>
      <c r="N36" s="49">
        <f>L36*K36</f>
        <v>3877377</v>
      </c>
      <c r="O36" s="19" t="s">
        <v>127</v>
      </c>
      <c r="P36" s="19" t="s">
        <v>128</v>
      </c>
      <c r="Q36" s="19" t="s">
        <v>129</v>
      </c>
      <c r="R36" s="49">
        <v>540</v>
      </c>
      <c r="S36" s="49">
        <v>3480</v>
      </c>
      <c r="T36" s="49">
        <v>0</v>
      </c>
      <c r="U36" s="49">
        <v>540</v>
      </c>
      <c r="V36" s="49">
        <v>540</v>
      </c>
      <c r="W36" s="49">
        <v>0</v>
      </c>
    </row>
    <row r="37" spans="1:23" s="25" customFormat="1" ht="48.75" customHeight="1" x14ac:dyDescent="0.25">
      <c r="A37" s="23"/>
      <c r="B37" s="23"/>
      <c r="C37" s="75"/>
      <c r="D37" s="75"/>
      <c r="E37" s="75"/>
      <c r="F37" s="75"/>
      <c r="G37" s="78"/>
      <c r="H37" s="75"/>
      <c r="I37" s="53"/>
      <c r="J37" s="53"/>
      <c r="K37" s="53"/>
      <c r="L37" s="56"/>
      <c r="M37" s="50"/>
      <c r="N37" s="50"/>
      <c r="O37" s="19" t="s">
        <v>130</v>
      </c>
      <c r="P37" s="26" t="s">
        <v>131</v>
      </c>
      <c r="Q37" s="19" t="s">
        <v>132</v>
      </c>
      <c r="R37" s="50"/>
      <c r="S37" s="50"/>
      <c r="T37" s="50"/>
      <c r="U37" s="50"/>
      <c r="V37" s="50"/>
      <c r="W37" s="50"/>
    </row>
    <row r="38" spans="1:23" s="25" customFormat="1" ht="48.75" customHeight="1" x14ac:dyDescent="0.25">
      <c r="A38" s="23"/>
      <c r="B38" s="23"/>
      <c r="C38" s="75"/>
      <c r="D38" s="75"/>
      <c r="E38" s="75"/>
      <c r="F38" s="75"/>
      <c r="G38" s="78"/>
      <c r="H38" s="75"/>
      <c r="I38" s="53"/>
      <c r="J38" s="53"/>
      <c r="K38" s="53"/>
      <c r="L38" s="56"/>
      <c r="M38" s="50"/>
      <c r="N38" s="50"/>
      <c r="O38" s="19" t="s">
        <v>133</v>
      </c>
      <c r="P38" s="26" t="s">
        <v>134</v>
      </c>
      <c r="Q38" s="19" t="s">
        <v>135</v>
      </c>
      <c r="R38" s="50"/>
      <c r="S38" s="50"/>
      <c r="T38" s="50"/>
      <c r="U38" s="50"/>
      <c r="V38" s="50"/>
      <c r="W38" s="50"/>
    </row>
    <row r="39" spans="1:23" s="25" customFormat="1" ht="48.75" customHeight="1" x14ac:dyDescent="0.25">
      <c r="A39" s="23"/>
      <c r="B39" s="23"/>
      <c r="C39" s="76"/>
      <c r="D39" s="76"/>
      <c r="E39" s="76"/>
      <c r="F39" s="76"/>
      <c r="G39" s="79"/>
      <c r="H39" s="76"/>
      <c r="I39" s="54"/>
      <c r="J39" s="54"/>
      <c r="K39" s="54"/>
      <c r="L39" s="57"/>
      <c r="M39" s="51"/>
      <c r="N39" s="51"/>
      <c r="O39" s="19" t="s">
        <v>136</v>
      </c>
      <c r="P39" s="19" t="s">
        <v>137</v>
      </c>
      <c r="Q39" s="19" t="s">
        <v>138</v>
      </c>
      <c r="R39" s="51"/>
      <c r="S39" s="51"/>
      <c r="T39" s="51"/>
      <c r="U39" s="51"/>
      <c r="V39" s="51"/>
      <c r="W39" s="51"/>
    </row>
    <row r="40" spans="1:23" s="25" customFormat="1" ht="48.75" customHeight="1" x14ac:dyDescent="0.25">
      <c r="A40" s="23"/>
      <c r="B40" s="23"/>
      <c r="C40" s="74">
        <v>11</v>
      </c>
      <c r="D40" s="74">
        <v>230069</v>
      </c>
      <c r="E40" s="74" t="s">
        <v>36</v>
      </c>
      <c r="F40" s="74" t="s">
        <v>139</v>
      </c>
      <c r="G40" s="77" t="s">
        <v>140</v>
      </c>
      <c r="H40" s="74" t="s">
        <v>96</v>
      </c>
      <c r="I40" s="52">
        <v>437.13</v>
      </c>
      <c r="J40" s="52">
        <v>393.41</v>
      </c>
      <c r="K40" s="52">
        <v>406.53</v>
      </c>
      <c r="L40" s="55">
        <v>247100</v>
      </c>
      <c r="M40" s="49">
        <f>L40*J40</f>
        <v>97211611</v>
      </c>
      <c r="N40" s="49">
        <f>L40*K40</f>
        <v>100453563</v>
      </c>
      <c r="O40" s="19" t="s">
        <v>141</v>
      </c>
      <c r="P40" s="20" t="s">
        <v>142</v>
      </c>
      <c r="Q40" s="20" t="s">
        <v>99</v>
      </c>
      <c r="R40" s="49">
        <v>0</v>
      </c>
      <c r="S40" s="49">
        <v>145000</v>
      </c>
      <c r="T40" s="49">
        <v>0</v>
      </c>
      <c r="U40" s="49">
        <v>0</v>
      </c>
      <c r="V40" s="49">
        <v>102100</v>
      </c>
      <c r="W40" s="49">
        <v>0</v>
      </c>
    </row>
    <row r="41" spans="1:23" s="25" customFormat="1" ht="48.75" customHeight="1" x14ac:dyDescent="0.25">
      <c r="A41" s="23"/>
      <c r="B41" s="23"/>
      <c r="C41" s="76"/>
      <c r="D41" s="76"/>
      <c r="E41" s="76"/>
      <c r="F41" s="76"/>
      <c r="G41" s="79"/>
      <c r="H41" s="76"/>
      <c r="I41" s="54"/>
      <c r="J41" s="54"/>
      <c r="K41" s="54"/>
      <c r="L41" s="57"/>
      <c r="M41" s="51"/>
      <c r="N41" s="51"/>
      <c r="O41" s="19" t="s">
        <v>143</v>
      </c>
      <c r="P41" s="19" t="s">
        <v>144</v>
      </c>
      <c r="Q41" s="19" t="s">
        <v>145</v>
      </c>
      <c r="R41" s="51"/>
      <c r="S41" s="51"/>
      <c r="T41" s="51"/>
      <c r="U41" s="51"/>
      <c r="V41" s="51"/>
      <c r="W41" s="51"/>
    </row>
    <row r="42" spans="1:23" s="25" customFormat="1" ht="88.5" customHeight="1" x14ac:dyDescent="0.25">
      <c r="A42" s="23"/>
      <c r="B42" s="23"/>
      <c r="C42" s="74">
        <v>12</v>
      </c>
      <c r="D42" s="74">
        <v>230114</v>
      </c>
      <c r="E42" s="74" t="s">
        <v>23</v>
      </c>
      <c r="F42" s="74" t="s">
        <v>146</v>
      </c>
      <c r="G42" s="77" t="s">
        <v>147</v>
      </c>
      <c r="H42" s="74" t="s">
        <v>148</v>
      </c>
      <c r="I42" s="52">
        <v>200.86</v>
      </c>
      <c r="J42" s="52">
        <v>180.77</v>
      </c>
      <c r="K42" s="52">
        <v>186.79</v>
      </c>
      <c r="L42" s="55">
        <v>27365</v>
      </c>
      <c r="M42" s="49">
        <f>L42*J42</f>
        <v>4946771.0500000007</v>
      </c>
      <c r="N42" s="49">
        <f>L42*K42</f>
        <v>5111508.3499999996</v>
      </c>
      <c r="O42" s="19" t="s">
        <v>149</v>
      </c>
      <c r="P42" s="19" t="s">
        <v>146</v>
      </c>
      <c r="Q42" s="19" t="s">
        <v>150</v>
      </c>
      <c r="R42" s="49">
        <v>6682</v>
      </c>
      <c r="S42" s="49">
        <v>4794</v>
      </c>
      <c r="T42" s="49">
        <v>5379</v>
      </c>
      <c r="U42" s="49">
        <v>4797</v>
      </c>
      <c r="V42" s="49">
        <v>3792</v>
      </c>
      <c r="W42" s="49">
        <v>1921</v>
      </c>
    </row>
    <row r="43" spans="1:23" s="25" customFormat="1" ht="62.25" customHeight="1" x14ac:dyDescent="0.25">
      <c r="A43" s="23"/>
      <c r="B43" s="23"/>
      <c r="C43" s="76"/>
      <c r="D43" s="76"/>
      <c r="E43" s="76"/>
      <c r="F43" s="76"/>
      <c r="G43" s="79"/>
      <c r="H43" s="76"/>
      <c r="I43" s="54"/>
      <c r="J43" s="54"/>
      <c r="K43" s="54"/>
      <c r="L43" s="57"/>
      <c r="M43" s="51"/>
      <c r="N43" s="51"/>
      <c r="O43" s="19" t="s">
        <v>151</v>
      </c>
      <c r="P43" s="19" t="s">
        <v>146</v>
      </c>
      <c r="Q43" s="19" t="s">
        <v>152</v>
      </c>
      <c r="R43" s="51"/>
      <c r="S43" s="51"/>
      <c r="T43" s="51"/>
      <c r="U43" s="51"/>
      <c r="V43" s="51"/>
      <c r="W43" s="51"/>
    </row>
    <row r="44" spans="1:23" s="25" customFormat="1" ht="48.75" customHeight="1" x14ac:dyDescent="0.25">
      <c r="A44" s="23"/>
      <c r="B44" s="23"/>
      <c r="C44" s="74">
        <v>13</v>
      </c>
      <c r="D44" s="74">
        <v>230425</v>
      </c>
      <c r="E44" s="74" t="s">
        <v>23</v>
      </c>
      <c r="F44" s="74" t="s">
        <v>153</v>
      </c>
      <c r="G44" s="77" t="s">
        <v>154</v>
      </c>
      <c r="H44" s="74" t="s">
        <v>155</v>
      </c>
      <c r="I44" s="52">
        <v>3179.66</v>
      </c>
      <c r="J44" s="52">
        <v>2861.69</v>
      </c>
      <c r="K44" s="52">
        <v>2957.08</v>
      </c>
      <c r="L44" s="55">
        <v>29799</v>
      </c>
      <c r="M44" s="49">
        <f>L44*J44</f>
        <v>85275500.310000002</v>
      </c>
      <c r="N44" s="49">
        <f>L44*K44</f>
        <v>88118026.920000002</v>
      </c>
      <c r="O44" s="19" t="s">
        <v>156</v>
      </c>
      <c r="P44" s="20" t="s">
        <v>157</v>
      </c>
      <c r="Q44" s="20" t="s">
        <v>158</v>
      </c>
      <c r="R44" s="49">
        <v>8052</v>
      </c>
      <c r="S44" s="49">
        <v>6848</v>
      </c>
      <c r="T44" s="49">
        <v>3821</v>
      </c>
      <c r="U44" s="49">
        <v>4719</v>
      </c>
      <c r="V44" s="49">
        <v>5028</v>
      </c>
      <c r="W44" s="49">
        <v>1331</v>
      </c>
    </row>
    <row r="45" spans="1:23" s="25" customFormat="1" ht="48.75" customHeight="1" x14ac:dyDescent="0.25">
      <c r="A45" s="23"/>
      <c r="B45" s="23"/>
      <c r="C45" s="75"/>
      <c r="D45" s="75"/>
      <c r="E45" s="75"/>
      <c r="F45" s="75"/>
      <c r="G45" s="78"/>
      <c r="H45" s="75"/>
      <c r="I45" s="53"/>
      <c r="J45" s="53"/>
      <c r="K45" s="53"/>
      <c r="L45" s="56"/>
      <c r="M45" s="50"/>
      <c r="N45" s="50"/>
      <c r="O45" s="19" t="s">
        <v>159</v>
      </c>
      <c r="P45" s="20" t="s">
        <v>157</v>
      </c>
      <c r="Q45" s="20" t="s">
        <v>160</v>
      </c>
      <c r="R45" s="50"/>
      <c r="S45" s="50"/>
      <c r="T45" s="50"/>
      <c r="U45" s="50"/>
      <c r="V45" s="50"/>
      <c r="W45" s="50"/>
    </row>
    <row r="46" spans="1:23" s="25" customFormat="1" ht="48.75" customHeight="1" x14ac:dyDescent="0.25">
      <c r="A46" s="23"/>
      <c r="B46" s="23"/>
      <c r="C46" s="76"/>
      <c r="D46" s="76"/>
      <c r="E46" s="76"/>
      <c r="F46" s="76"/>
      <c r="G46" s="79"/>
      <c r="H46" s="76"/>
      <c r="I46" s="54"/>
      <c r="J46" s="54"/>
      <c r="K46" s="54"/>
      <c r="L46" s="57"/>
      <c r="M46" s="51"/>
      <c r="N46" s="51"/>
      <c r="O46" s="19" t="s">
        <v>161</v>
      </c>
      <c r="P46" s="20" t="s">
        <v>157</v>
      </c>
      <c r="Q46" s="20" t="s">
        <v>162</v>
      </c>
      <c r="R46" s="51"/>
      <c r="S46" s="51"/>
      <c r="T46" s="51"/>
      <c r="U46" s="51"/>
      <c r="V46" s="51"/>
      <c r="W46" s="51"/>
    </row>
    <row r="47" spans="1:23" s="25" customFormat="1" ht="48.75" customHeight="1" x14ac:dyDescent="0.25">
      <c r="A47" s="23"/>
      <c r="B47" s="23"/>
      <c r="C47" s="74">
        <v>14</v>
      </c>
      <c r="D47" s="74">
        <v>230522</v>
      </c>
      <c r="E47" s="74" t="s">
        <v>36</v>
      </c>
      <c r="F47" s="74" t="s">
        <v>163</v>
      </c>
      <c r="G47" s="77" t="s">
        <v>164</v>
      </c>
      <c r="H47" s="74" t="s">
        <v>26</v>
      </c>
      <c r="I47" s="52">
        <v>132.46</v>
      </c>
      <c r="J47" s="52">
        <v>119.21</v>
      </c>
      <c r="K47" s="52">
        <v>123.18</v>
      </c>
      <c r="L47" s="55">
        <v>76490</v>
      </c>
      <c r="M47" s="49">
        <f>L47*J47</f>
        <v>9118372.9000000004</v>
      </c>
      <c r="N47" s="49">
        <f>L47*K47</f>
        <v>9422038.2000000011</v>
      </c>
      <c r="O47" s="19" t="s">
        <v>165</v>
      </c>
      <c r="P47" s="20" t="s">
        <v>166</v>
      </c>
      <c r="Q47" s="20" t="s">
        <v>167</v>
      </c>
      <c r="R47" s="49">
        <v>19600</v>
      </c>
      <c r="S47" s="49">
        <v>11320</v>
      </c>
      <c r="T47" s="49">
        <v>15910</v>
      </c>
      <c r="U47" s="49">
        <v>13820</v>
      </c>
      <c r="V47" s="49">
        <v>12320</v>
      </c>
      <c r="W47" s="49">
        <v>3520</v>
      </c>
    </row>
    <row r="48" spans="1:23" s="25" customFormat="1" ht="48.75" customHeight="1" x14ac:dyDescent="0.25">
      <c r="A48" s="23"/>
      <c r="B48" s="23"/>
      <c r="C48" s="75"/>
      <c r="D48" s="75"/>
      <c r="E48" s="75"/>
      <c r="F48" s="75"/>
      <c r="G48" s="78"/>
      <c r="H48" s="75"/>
      <c r="I48" s="53"/>
      <c r="J48" s="53"/>
      <c r="K48" s="53"/>
      <c r="L48" s="56"/>
      <c r="M48" s="50"/>
      <c r="N48" s="50"/>
      <c r="O48" s="19" t="s">
        <v>168</v>
      </c>
      <c r="P48" s="20" t="s">
        <v>169</v>
      </c>
      <c r="Q48" s="20" t="s">
        <v>170</v>
      </c>
      <c r="R48" s="50"/>
      <c r="S48" s="50"/>
      <c r="T48" s="50"/>
      <c r="U48" s="50"/>
      <c r="V48" s="50"/>
      <c r="W48" s="50"/>
    </row>
    <row r="49" spans="1:23" s="25" customFormat="1" ht="48.75" customHeight="1" x14ac:dyDescent="0.25">
      <c r="A49" s="23"/>
      <c r="B49" s="23"/>
      <c r="C49" s="76"/>
      <c r="D49" s="76"/>
      <c r="E49" s="76"/>
      <c r="F49" s="76"/>
      <c r="G49" s="79"/>
      <c r="H49" s="76"/>
      <c r="I49" s="54"/>
      <c r="J49" s="54"/>
      <c r="K49" s="54"/>
      <c r="L49" s="57"/>
      <c r="M49" s="51"/>
      <c r="N49" s="51"/>
      <c r="O49" s="19" t="s">
        <v>171</v>
      </c>
      <c r="P49" s="19" t="s">
        <v>172</v>
      </c>
      <c r="Q49" s="19" t="s">
        <v>173</v>
      </c>
      <c r="R49" s="51"/>
      <c r="S49" s="51"/>
      <c r="T49" s="51"/>
      <c r="U49" s="51"/>
      <c r="V49" s="51"/>
      <c r="W49" s="51"/>
    </row>
    <row r="50" spans="1:23" s="25" customFormat="1" ht="75" x14ac:dyDescent="0.25">
      <c r="A50" s="23"/>
      <c r="B50" s="23"/>
      <c r="C50" s="23">
        <v>15</v>
      </c>
      <c r="D50" s="23">
        <v>230912</v>
      </c>
      <c r="E50" s="23" t="s">
        <v>36</v>
      </c>
      <c r="F50" s="24" t="s">
        <v>174</v>
      </c>
      <c r="G50" s="24" t="s">
        <v>175</v>
      </c>
      <c r="H50" s="23" t="s">
        <v>176</v>
      </c>
      <c r="I50" s="30">
        <v>925.58</v>
      </c>
      <c r="J50" s="30">
        <v>833.02</v>
      </c>
      <c r="K50" s="30">
        <v>860.78</v>
      </c>
      <c r="L50" s="31">
        <v>250</v>
      </c>
      <c r="M50" s="19">
        <f t="shared" ref="M50:M51" si="0">L50*J50</f>
        <v>208255</v>
      </c>
      <c r="N50" s="19">
        <f t="shared" ref="N50:N51" si="1">L50*K50</f>
        <v>215195</v>
      </c>
      <c r="O50" s="19" t="s">
        <v>177</v>
      </c>
      <c r="P50" s="20" t="s">
        <v>174</v>
      </c>
      <c r="Q50" s="19" t="s">
        <v>178</v>
      </c>
      <c r="R50" s="19">
        <v>60</v>
      </c>
      <c r="S50" s="19">
        <v>20</v>
      </c>
      <c r="T50" s="19">
        <v>70</v>
      </c>
      <c r="U50" s="19">
        <v>50</v>
      </c>
      <c r="V50" s="19">
        <v>0</v>
      </c>
      <c r="W50" s="19">
        <v>50</v>
      </c>
    </row>
    <row r="51" spans="1:23" s="25" customFormat="1" ht="45" x14ac:dyDescent="0.25">
      <c r="A51" s="23"/>
      <c r="B51" s="23"/>
      <c r="C51" s="32">
        <v>16</v>
      </c>
      <c r="D51" s="23">
        <v>230922</v>
      </c>
      <c r="E51" s="23" t="s">
        <v>36</v>
      </c>
      <c r="F51" s="24" t="s">
        <v>174</v>
      </c>
      <c r="G51" s="24" t="s">
        <v>179</v>
      </c>
      <c r="H51" s="23" t="s">
        <v>176</v>
      </c>
      <c r="I51" s="30">
        <v>349.43</v>
      </c>
      <c r="J51" s="30">
        <v>314.48</v>
      </c>
      <c r="K51" s="30">
        <v>324.95999999999998</v>
      </c>
      <c r="L51" s="31">
        <v>20</v>
      </c>
      <c r="M51" s="19">
        <f t="shared" si="0"/>
        <v>6289.6</v>
      </c>
      <c r="N51" s="19">
        <f t="shared" si="1"/>
        <v>6499.2</v>
      </c>
      <c r="O51" s="19" t="s">
        <v>177</v>
      </c>
      <c r="P51" s="20" t="s">
        <v>174</v>
      </c>
      <c r="Q51" s="19" t="s">
        <v>178</v>
      </c>
      <c r="R51" s="19">
        <v>20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</row>
    <row r="52" spans="1:23" s="25" customFormat="1" ht="48.75" customHeight="1" x14ac:dyDescent="0.25">
      <c r="A52" s="23"/>
      <c r="B52" s="23"/>
      <c r="C52" s="74">
        <v>17</v>
      </c>
      <c r="D52" s="74">
        <v>231071</v>
      </c>
      <c r="E52" s="74" t="s">
        <v>23</v>
      </c>
      <c r="F52" s="74" t="s">
        <v>180</v>
      </c>
      <c r="G52" s="77" t="s">
        <v>164</v>
      </c>
      <c r="H52" s="74" t="s">
        <v>26</v>
      </c>
      <c r="I52" s="52">
        <v>2.09</v>
      </c>
      <c r="J52" s="52">
        <v>1.88</v>
      </c>
      <c r="K52" s="52">
        <v>1.94</v>
      </c>
      <c r="L52" s="55">
        <v>240675</v>
      </c>
      <c r="M52" s="49">
        <f>L52*J52</f>
        <v>452469</v>
      </c>
      <c r="N52" s="49">
        <f>L52*K52</f>
        <v>466909.5</v>
      </c>
      <c r="O52" s="19" t="s">
        <v>181</v>
      </c>
      <c r="P52" s="19" t="s">
        <v>180</v>
      </c>
      <c r="Q52" s="20" t="s">
        <v>182</v>
      </c>
      <c r="R52" s="49">
        <v>86125</v>
      </c>
      <c r="S52" s="49">
        <v>41530</v>
      </c>
      <c r="T52" s="49">
        <v>29270</v>
      </c>
      <c r="U52" s="49">
        <v>39740</v>
      </c>
      <c r="V52" s="49">
        <v>26800</v>
      </c>
      <c r="W52" s="49">
        <v>17210</v>
      </c>
    </row>
    <row r="53" spans="1:23" s="25" customFormat="1" ht="48.75" customHeight="1" x14ac:dyDescent="0.25">
      <c r="A53" s="23"/>
      <c r="B53" s="23"/>
      <c r="C53" s="76"/>
      <c r="D53" s="76"/>
      <c r="E53" s="76"/>
      <c r="F53" s="76"/>
      <c r="G53" s="79"/>
      <c r="H53" s="76"/>
      <c r="I53" s="54"/>
      <c r="J53" s="54"/>
      <c r="K53" s="54"/>
      <c r="L53" s="57"/>
      <c r="M53" s="51"/>
      <c r="N53" s="51"/>
      <c r="O53" s="19" t="s">
        <v>183</v>
      </c>
      <c r="P53" s="19" t="s">
        <v>180</v>
      </c>
      <c r="Q53" s="20" t="s">
        <v>184</v>
      </c>
      <c r="R53" s="51"/>
      <c r="S53" s="51"/>
      <c r="T53" s="51"/>
      <c r="U53" s="51"/>
      <c r="V53" s="51"/>
      <c r="W53" s="51"/>
    </row>
    <row r="54" spans="1:23" s="25" customFormat="1" ht="48.75" customHeight="1" x14ac:dyDescent="0.25">
      <c r="A54" s="23"/>
      <c r="B54" s="23"/>
      <c r="C54" s="23">
        <v>18</v>
      </c>
      <c r="D54" s="23">
        <v>231148</v>
      </c>
      <c r="E54" s="23" t="s">
        <v>36</v>
      </c>
      <c r="F54" s="23" t="s">
        <v>185</v>
      </c>
      <c r="G54" s="24" t="s">
        <v>186</v>
      </c>
      <c r="H54" s="23" t="s">
        <v>187</v>
      </c>
      <c r="I54" s="30">
        <v>1812.68</v>
      </c>
      <c r="J54" s="30">
        <v>1631.41</v>
      </c>
      <c r="K54" s="30">
        <v>1685.79</v>
      </c>
      <c r="L54" s="31">
        <v>97539</v>
      </c>
      <c r="M54" s="19">
        <f t="shared" ref="M54:M55" si="2">L54*J54</f>
        <v>159126099.99000001</v>
      </c>
      <c r="N54" s="19">
        <f t="shared" ref="N54:N55" si="3">L54*K54</f>
        <v>164430270.81</v>
      </c>
      <c r="O54" s="19" t="s">
        <v>188</v>
      </c>
      <c r="P54" s="19" t="s">
        <v>189</v>
      </c>
      <c r="Q54" s="20" t="s">
        <v>190</v>
      </c>
      <c r="R54" s="19">
        <v>12771</v>
      </c>
      <c r="S54" s="19">
        <v>18059</v>
      </c>
      <c r="T54" s="19">
        <v>19303</v>
      </c>
      <c r="U54" s="19">
        <v>18707</v>
      </c>
      <c r="V54" s="19">
        <v>16619</v>
      </c>
      <c r="W54" s="19">
        <v>12080</v>
      </c>
    </row>
    <row r="55" spans="1:23" s="25" customFormat="1" ht="48.75" customHeight="1" x14ac:dyDescent="0.25">
      <c r="A55" s="23"/>
      <c r="B55" s="23"/>
      <c r="C55" s="32">
        <v>19</v>
      </c>
      <c r="D55" s="23">
        <v>231345</v>
      </c>
      <c r="E55" s="23" t="s">
        <v>23</v>
      </c>
      <c r="F55" s="23" t="s">
        <v>191</v>
      </c>
      <c r="G55" s="24" t="s">
        <v>192</v>
      </c>
      <c r="H55" s="23" t="s">
        <v>193</v>
      </c>
      <c r="I55" s="30">
        <v>1179.18</v>
      </c>
      <c r="J55" s="30">
        <v>1061.26</v>
      </c>
      <c r="K55" s="30">
        <v>1096.6300000000001</v>
      </c>
      <c r="L55" s="31">
        <v>523</v>
      </c>
      <c r="M55" s="19">
        <f t="shared" si="2"/>
        <v>555038.98</v>
      </c>
      <c r="N55" s="19">
        <f t="shared" si="3"/>
        <v>573537.49000000011</v>
      </c>
      <c r="O55" s="19" t="s">
        <v>194</v>
      </c>
      <c r="P55" s="19" t="s">
        <v>195</v>
      </c>
      <c r="Q55" s="20" t="s">
        <v>196</v>
      </c>
      <c r="R55" s="19">
        <v>163</v>
      </c>
      <c r="S55" s="19">
        <v>93</v>
      </c>
      <c r="T55" s="19">
        <v>40</v>
      </c>
      <c r="U55" s="19">
        <v>139</v>
      </c>
      <c r="V55" s="19">
        <v>75</v>
      </c>
      <c r="W55" s="19">
        <v>13</v>
      </c>
    </row>
    <row r="56" spans="1:23" s="25" customFormat="1" ht="48.75" customHeight="1" x14ac:dyDescent="0.25">
      <c r="A56" s="23"/>
      <c r="B56" s="23"/>
      <c r="C56" s="74">
        <v>20</v>
      </c>
      <c r="D56" s="74">
        <v>231676</v>
      </c>
      <c r="E56" s="74" t="s">
        <v>23</v>
      </c>
      <c r="F56" s="74" t="s">
        <v>85</v>
      </c>
      <c r="G56" s="77" t="s">
        <v>197</v>
      </c>
      <c r="H56" s="74" t="s">
        <v>87</v>
      </c>
      <c r="I56" s="52">
        <v>242.11</v>
      </c>
      <c r="J56" s="52">
        <v>217.89</v>
      </c>
      <c r="K56" s="52">
        <v>225.16</v>
      </c>
      <c r="L56" s="55">
        <v>234922</v>
      </c>
      <c r="M56" s="49">
        <f>L56*J56</f>
        <v>51187154.579999998</v>
      </c>
      <c r="N56" s="49">
        <f>L56*K56</f>
        <v>52895037.519999996</v>
      </c>
      <c r="O56" s="19" t="s">
        <v>88</v>
      </c>
      <c r="P56" s="20" t="s">
        <v>89</v>
      </c>
      <c r="Q56" s="20" t="s">
        <v>90</v>
      </c>
      <c r="R56" s="19">
        <v>67829</v>
      </c>
      <c r="S56" s="19">
        <v>43376</v>
      </c>
      <c r="T56" s="19">
        <v>26800</v>
      </c>
      <c r="U56" s="19">
        <v>40836</v>
      </c>
      <c r="V56" s="19">
        <v>40041</v>
      </c>
      <c r="W56" s="19">
        <v>16040</v>
      </c>
    </row>
    <row r="57" spans="1:23" s="25" customFormat="1" ht="48.75" customHeight="1" x14ac:dyDescent="0.25">
      <c r="A57" s="23"/>
      <c r="B57" s="23"/>
      <c r="C57" s="76"/>
      <c r="D57" s="76"/>
      <c r="E57" s="76"/>
      <c r="F57" s="76"/>
      <c r="G57" s="79"/>
      <c r="H57" s="76"/>
      <c r="I57" s="54"/>
      <c r="J57" s="54"/>
      <c r="K57" s="54"/>
      <c r="L57" s="57"/>
      <c r="M57" s="51"/>
      <c r="N57" s="51"/>
      <c r="O57" s="19" t="s">
        <v>198</v>
      </c>
      <c r="P57" s="19" t="s">
        <v>92</v>
      </c>
      <c r="Q57" s="20" t="s">
        <v>93</v>
      </c>
      <c r="R57" s="19">
        <v>67829</v>
      </c>
      <c r="S57" s="19">
        <v>43376</v>
      </c>
      <c r="T57" s="19">
        <v>26800</v>
      </c>
      <c r="U57" s="19">
        <v>40836</v>
      </c>
      <c r="V57" s="19">
        <v>40041</v>
      </c>
      <c r="W57" s="19">
        <v>16040</v>
      </c>
    </row>
    <row r="58" spans="1:23" s="25" customFormat="1" ht="120" x14ac:dyDescent="0.25">
      <c r="A58" s="23"/>
      <c r="B58" s="23"/>
      <c r="C58" s="32">
        <v>21</v>
      </c>
      <c r="D58" s="23">
        <v>231708</v>
      </c>
      <c r="E58" s="23" t="s">
        <v>36</v>
      </c>
      <c r="F58" s="23" t="s">
        <v>199</v>
      </c>
      <c r="G58" s="24" t="s">
        <v>200</v>
      </c>
      <c r="H58" s="23" t="s">
        <v>201</v>
      </c>
      <c r="I58" s="30">
        <v>62.2</v>
      </c>
      <c r="J58" s="30">
        <v>55.98</v>
      </c>
      <c r="K58" s="30">
        <v>57.84</v>
      </c>
      <c r="L58" s="31">
        <v>3027480</v>
      </c>
      <c r="M58" s="19">
        <f>L58*J58</f>
        <v>169478330.39999998</v>
      </c>
      <c r="N58" s="19">
        <f>L58*K58</f>
        <v>175109443.20000002</v>
      </c>
      <c r="O58" s="19" t="s">
        <v>202</v>
      </c>
      <c r="P58" s="20" t="s">
        <v>203</v>
      </c>
      <c r="Q58" s="19" t="s">
        <v>204</v>
      </c>
      <c r="R58" s="19">
        <v>0</v>
      </c>
      <c r="S58" s="19">
        <v>664880</v>
      </c>
      <c r="T58" s="19">
        <v>659300</v>
      </c>
      <c r="U58" s="19">
        <v>670960</v>
      </c>
      <c r="V58" s="19">
        <v>593960</v>
      </c>
      <c r="W58" s="19">
        <v>438380</v>
      </c>
    </row>
    <row r="59" spans="1:23" s="25" customFormat="1" ht="90" x14ac:dyDescent="0.25">
      <c r="A59" s="23"/>
      <c r="B59" s="23"/>
      <c r="C59" s="23">
        <v>22</v>
      </c>
      <c r="D59" s="23">
        <v>230444</v>
      </c>
      <c r="E59" s="23" t="s">
        <v>23</v>
      </c>
      <c r="F59" s="23" t="s">
        <v>205</v>
      </c>
      <c r="G59" s="24" t="s">
        <v>206</v>
      </c>
      <c r="H59" s="23" t="s">
        <v>176</v>
      </c>
      <c r="I59" s="30">
        <v>4225.03</v>
      </c>
      <c r="J59" s="30">
        <v>3802.52</v>
      </c>
      <c r="K59" s="30">
        <v>3929.27</v>
      </c>
      <c r="L59" s="31">
        <v>164801</v>
      </c>
      <c r="M59" s="19">
        <f>L59*J59</f>
        <v>626659098.51999998</v>
      </c>
      <c r="N59" s="19">
        <f>L59*K59</f>
        <v>647547625.26999998</v>
      </c>
      <c r="O59" s="19" t="s">
        <v>207</v>
      </c>
      <c r="P59" s="20" t="s">
        <v>208</v>
      </c>
      <c r="Q59" s="20" t="s">
        <v>209</v>
      </c>
      <c r="R59" s="19">
        <v>91666</v>
      </c>
      <c r="S59" s="19">
        <v>30906</v>
      </c>
      <c r="T59" s="19">
        <v>19580</v>
      </c>
      <c r="U59" s="19">
        <v>10393</v>
      </c>
      <c r="V59" s="19">
        <v>9646</v>
      </c>
      <c r="W59" s="19">
        <v>2610</v>
      </c>
    </row>
    <row r="60" spans="1:23" s="25" customFormat="1" ht="48.75" customHeight="1" x14ac:dyDescent="0.25">
      <c r="A60" s="23"/>
      <c r="B60" s="23"/>
      <c r="C60" s="74">
        <v>23</v>
      </c>
      <c r="D60" s="74">
        <v>230529</v>
      </c>
      <c r="E60" s="74" t="s">
        <v>23</v>
      </c>
      <c r="F60" s="74" t="s">
        <v>210</v>
      </c>
      <c r="G60" s="77" t="s">
        <v>211</v>
      </c>
      <c r="H60" s="74" t="s">
        <v>212</v>
      </c>
      <c r="I60" s="52">
        <v>101.58</v>
      </c>
      <c r="J60" s="52">
        <v>91.42</v>
      </c>
      <c r="K60" s="52">
        <v>94.46</v>
      </c>
      <c r="L60" s="55">
        <v>59343</v>
      </c>
      <c r="M60" s="49">
        <f>L60*J60</f>
        <v>5425137.0600000005</v>
      </c>
      <c r="N60" s="49">
        <f>L60*K60</f>
        <v>5605539.7799999993</v>
      </c>
      <c r="O60" s="19" t="s">
        <v>213</v>
      </c>
      <c r="P60" s="19" t="s">
        <v>214</v>
      </c>
      <c r="Q60" s="20" t="s">
        <v>152</v>
      </c>
      <c r="R60" s="19">
        <v>20586</v>
      </c>
      <c r="S60" s="19">
        <v>12849</v>
      </c>
      <c r="T60" s="19">
        <v>5774</v>
      </c>
      <c r="U60" s="19">
        <v>10376</v>
      </c>
      <c r="V60" s="19">
        <v>7067</v>
      </c>
      <c r="W60" s="19">
        <v>2691</v>
      </c>
    </row>
    <row r="61" spans="1:23" s="25" customFormat="1" ht="48.75" customHeight="1" x14ac:dyDescent="0.25">
      <c r="A61" s="23"/>
      <c r="B61" s="23"/>
      <c r="C61" s="76"/>
      <c r="D61" s="76"/>
      <c r="E61" s="76"/>
      <c r="F61" s="76"/>
      <c r="G61" s="79"/>
      <c r="H61" s="76"/>
      <c r="I61" s="54"/>
      <c r="J61" s="54"/>
      <c r="K61" s="54"/>
      <c r="L61" s="57"/>
      <c r="M61" s="51"/>
      <c r="N61" s="51"/>
      <c r="O61" s="19" t="s">
        <v>215</v>
      </c>
      <c r="P61" s="19" t="s">
        <v>216</v>
      </c>
      <c r="Q61" s="20" t="s">
        <v>217</v>
      </c>
      <c r="R61" s="19">
        <v>20586</v>
      </c>
      <c r="S61" s="19">
        <v>12849</v>
      </c>
      <c r="T61" s="19">
        <v>5774</v>
      </c>
      <c r="U61" s="19">
        <v>10376</v>
      </c>
      <c r="V61" s="19">
        <v>7067</v>
      </c>
      <c r="W61" s="19">
        <v>2691</v>
      </c>
    </row>
    <row r="62" spans="1:23" s="25" customFormat="1" ht="135" x14ac:dyDescent="0.25">
      <c r="A62" s="23"/>
      <c r="B62" s="23"/>
      <c r="C62" s="74">
        <v>24</v>
      </c>
      <c r="D62" s="74">
        <v>231353</v>
      </c>
      <c r="E62" s="74" t="s">
        <v>36</v>
      </c>
      <c r="F62" s="74" t="s">
        <v>218</v>
      </c>
      <c r="G62" s="77" t="s">
        <v>219</v>
      </c>
      <c r="H62" s="74" t="s">
        <v>201</v>
      </c>
      <c r="I62" s="52">
        <v>51.88</v>
      </c>
      <c r="J62" s="52">
        <v>46.69</v>
      </c>
      <c r="K62" s="52">
        <v>48.24</v>
      </c>
      <c r="L62" s="55">
        <v>671430</v>
      </c>
      <c r="M62" s="49">
        <f>L62*J62</f>
        <v>31349066.699999999</v>
      </c>
      <c r="N62" s="49">
        <f>L62*K62</f>
        <v>32389783.200000003</v>
      </c>
      <c r="O62" s="19" t="s">
        <v>220</v>
      </c>
      <c r="P62" s="20" t="s">
        <v>221</v>
      </c>
      <c r="Q62" s="20" t="s">
        <v>222</v>
      </c>
      <c r="R62" s="49">
        <v>0</v>
      </c>
      <c r="S62" s="49">
        <v>159350</v>
      </c>
      <c r="T62" s="49">
        <v>154130</v>
      </c>
      <c r="U62" s="49">
        <v>179650</v>
      </c>
      <c r="V62" s="49">
        <v>101200</v>
      </c>
      <c r="W62" s="49">
        <v>77100</v>
      </c>
    </row>
    <row r="63" spans="1:23" s="25" customFormat="1" ht="150" x14ac:dyDescent="0.25">
      <c r="A63" s="23"/>
      <c r="B63" s="23"/>
      <c r="C63" s="76"/>
      <c r="D63" s="76"/>
      <c r="E63" s="76"/>
      <c r="F63" s="76"/>
      <c r="G63" s="79"/>
      <c r="H63" s="76"/>
      <c r="I63" s="54"/>
      <c r="J63" s="54"/>
      <c r="K63" s="54"/>
      <c r="L63" s="57"/>
      <c r="M63" s="51"/>
      <c r="N63" s="51"/>
      <c r="O63" s="19" t="s">
        <v>223</v>
      </c>
      <c r="P63" s="20" t="s">
        <v>224</v>
      </c>
      <c r="Q63" s="19" t="s">
        <v>204</v>
      </c>
      <c r="R63" s="51"/>
      <c r="S63" s="51"/>
      <c r="T63" s="51"/>
      <c r="U63" s="51"/>
      <c r="V63" s="51"/>
      <c r="W63" s="51"/>
    </row>
    <row r="64" spans="1:23" s="25" customFormat="1" ht="48.75" customHeight="1" x14ac:dyDescent="0.25">
      <c r="A64" s="33"/>
      <c r="B64" s="34"/>
      <c r="C64" s="60">
        <v>25</v>
      </c>
      <c r="D64" s="74">
        <v>231656</v>
      </c>
      <c r="E64" s="74" t="s">
        <v>23</v>
      </c>
      <c r="F64" s="74" t="s">
        <v>225</v>
      </c>
      <c r="G64" s="77" t="s">
        <v>226</v>
      </c>
      <c r="H64" s="74" t="s">
        <v>74</v>
      </c>
      <c r="I64" s="52">
        <v>1350.11</v>
      </c>
      <c r="J64" s="52">
        <v>1215.0899999999999</v>
      </c>
      <c r="K64" s="52">
        <v>1255.5999999999999</v>
      </c>
      <c r="L64" s="55">
        <v>2260</v>
      </c>
      <c r="M64" s="49">
        <f>L64*J64</f>
        <v>2746103.4</v>
      </c>
      <c r="N64" s="49">
        <f>L64*K64</f>
        <v>2837656</v>
      </c>
      <c r="O64" s="49" t="s">
        <v>227</v>
      </c>
      <c r="P64" s="49" t="s">
        <v>228</v>
      </c>
      <c r="Q64" s="80" t="s">
        <v>229</v>
      </c>
      <c r="R64" s="49">
        <v>463</v>
      </c>
      <c r="S64" s="49">
        <v>490</v>
      </c>
      <c r="T64" s="49">
        <v>218</v>
      </c>
      <c r="U64" s="49">
        <v>416</v>
      </c>
      <c r="V64" s="49">
        <v>327</v>
      </c>
      <c r="W64" s="49">
        <v>346</v>
      </c>
    </row>
    <row r="65" spans="1:23" s="25" customFormat="1" ht="48.75" customHeight="1" x14ac:dyDescent="0.25">
      <c r="A65" s="33"/>
      <c r="B65" s="34"/>
      <c r="C65" s="63"/>
      <c r="D65" s="75"/>
      <c r="E65" s="75"/>
      <c r="F65" s="75"/>
      <c r="G65" s="78"/>
      <c r="H65" s="75"/>
      <c r="I65" s="53"/>
      <c r="J65" s="53"/>
      <c r="K65" s="53"/>
      <c r="L65" s="56"/>
      <c r="M65" s="50"/>
      <c r="N65" s="50"/>
      <c r="O65" s="51"/>
      <c r="P65" s="51"/>
      <c r="Q65" s="81"/>
      <c r="R65" s="50"/>
      <c r="S65" s="50"/>
      <c r="T65" s="50"/>
      <c r="U65" s="50"/>
      <c r="V65" s="50"/>
      <c r="W65" s="50"/>
    </row>
    <row r="66" spans="1:23" s="25" customFormat="1" ht="48.75" customHeight="1" x14ac:dyDescent="0.25">
      <c r="A66" s="33"/>
      <c r="B66" s="34"/>
      <c r="C66" s="63"/>
      <c r="D66" s="75"/>
      <c r="E66" s="75"/>
      <c r="F66" s="75"/>
      <c r="G66" s="78"/>
      <c r="H66" s="75"/>
      <c r="I66" s="53"/>
      <c r="J66" s="53"/>
      <c r="K66" s="53"/>
      <c r="L66" s="56"/>
      <c r="M66" s="50"/>
      <c r="N66" s="50"/>
      <c r="O66" s="19" t="s">
        <v>230</v>
      </c>
      <c r="P66" s="19" t="s">
        <v>231</v>
      </c>
      <c r="Q66" s="20" t="s">
        <v>232</v>
      </c>
      <c r="R66" s="50"/>
      <c r="S66" s="50"/>
      <c r="T66" s="50"/>
      <c r="U66" s="50"/>
      <c r="V66" s="50"/>
      <c r="W66" s="50"/>
    </row>
    <row r="67" spans="1:23" s="25" customFormat="1" ht="48.75" customHeight="1" x14ac:dyDescent="0.25">
      <c r="A67" s="23"/>
      <c r="B67" s="23"/>
      <c r="C67" s="66"/>
      <c r="D67" s="76"/>
      <c r="E67" s="76"/>
      <c r="F67" s="76"/>
      <c r="G67" s="79"/>
      <c r="H67" s="76"/>
      <c r="I67" s="54"/>
      <c r="J67" s="54"/>
      <c r="K67" s="54"/>
      <c r="L67" s="57"/>
      <c r="M67" s="51"/>
      <c r="N67" s="51"/>
      <c r="O67" s="19" t="s">
        <v>233</v>
      </c>
      <c r="P67" s="19" t="s">
        <v>234</v>
      </c>
      <c r="Q67" s="20" t="s">
        <v>235</v>
      </c>
      <c r="R67" s="51"/>
      <c r="S67" s="51"/>
      <c r="T67" s="51"/>
      <c r="U67" s="51"/>
      <c r="V67" s="51"/>
      <c r="W67" s="51"/>
    </row>
    <row r="68" spans="1:23" s="25" customFormat="1" ht="70.5" customHeight="1" x14ac:dyDescent="0.25">
      <c r="A68" s="23"/>
      <c r="B68" s="23"/>
      <c r="C68" s="74">
        <v>26</v>
      </c>
      <c r="D68" s="74">
        <v>230833</v>
      </c>
      <c r="E68" s="74" t="s">
        <v>23</v>
      </c>
      <c r="F68" s="74" t="s">
        <v>236</v>
      </c>
      <c r="G68" s="77" t="s">
        <v>68</v>
      </c>
      <c r="H68" s="74" t="s">
        <v>26</v>
      </c>
      <c r="I68" s="52">
        <v>19.239999999999998</v>
      </c>
      <c r="J68" s="52">
        <v>17.309999999999999</v>
      </c>
      <c r="K68" s="52">
        <v>17.89</v>
      </c>
      <c r="L68" s="55">
        <v>478455</v>
      </c>
      <c r="M68" s="49">
        <f>L68*J68</f>
        <v>8282056.0499999998</v>
      </c>
      <c r="N68" s="49">
        <f>L68*K68</f>
        <v>8559559.9500000011</v>
      </c>
      <c r="O68" s="19" t="s">
        <v>237</v>
      </c>
      <c r="P68" s="19" t="s">
        <v>238</v>
      </c>
      <c r="Q68" s="20" t="s">
        <v>239</v>
      </c>
      <c r="R68" s="49">
        <v>132495</v>
      </c>
      <c r="S68" s="49">
        <v>106300</v>
      </c>
      <c r="T68" s="49">
        <v>39660</v>
      </c>
      <c r="U68" s="49">
        <v>89752</v>
      </c>
      <c r="V68" s="49">
        <v>92686</v>
      </c>
      <c r="W68" s="49">
        <v>17562</v>
      </c>
    </row>
    <row r="69" spans="1:23" s="25" customFormat="1" ht="48.75" customHeight="1" x14ac:dyDescent="0.25">
      <c r="A69" s="23"/>
      <c r="B69" s="23"/>
      <c r="C69" s="75"/>
      <c r="D69" s="75"/>
      <c r="E69" s="75"/>
      <c r="F69" s="75"/>
      <c r="G69" s="78"/>
      <c r="H69" s="75"/>
      <c r="I69" s="53"/>
      <c r="J69" s="53"/>
      <c r="K69" s="53"/>
      <c r="L69" s="56"/>
      <c r="M69" s="50"/>
      <c r="N69" s="50"/>
      <c r="O69" s="19" t="s">
        <v>240</v>
      </c>
      <c r="P69" s="19" t="s">
        <v>241</v>
      </c>
      <c r="Q69" s="20" t="s">
        <v>242</v>
      </c>
      <c r="R69" s="50"/>
      <c r="S69" s="50"/>
      <c r="T69" s="50"/>
      <c r="U69" s="50"/>
      <c r="V69" s="50"/>
      <c r="W69" s="50"/>
    </row>
    <row r="70" spans="1:23" s="25" customFormat="1" ht="48.75" customHeight="1" x14ac:dyDescent="0.25">
      <c r="A70" s="23"/>
      <c r="B70" s="23"/>
      <c r="C70" s="76"/>
      <c r="D70" s="76"/>
      <c r="E70" s="76"/>
      <c r="F70" s="76"/>
      <c r="G70" s="79"/>
      <c r="H70" s="76"/>
      <c r="I70" s="54"/>
      <c r="J70" s="54"/>
      <c r="K70" s="54"/>
      <c r="L70" s="57"/>
      <c r="M70" s="51"/>
      <c r="N70" s="51"/>
      <c r="O70" s="19" t="s">
        <v>243</v>
      </c>
      <c r="P70" s="19" t="s">
        <v>244</v>
      </c>
      <c r="Q70" s="20" t="s">
        <v>245</v>
      </c>
      <c r="R70" s="51"/>
      <c r="S70" s="51"/>
      <c r="T70" s="51"/>
      <c r="U70" s="51"/>
      <c r="V70" s="51"/>
      <c r="W70" s="51"/>
    </row>
    <row r="71" spans="1:23" s="25" customFormat="1" ht="48.75" customHeight="1" x14ac:dyDescent="0.25">
      <c r="A71" s="23"/>
      <c r="B71" s="23"/>
      <c r="C71" s="74">
        <v>27</v>
      </c>
      <c r="D71" s="74">
        <v>230184</v>
      </c>
      <c r="E71" s="74" t="s">
        <v>23</v>
      </c>
      <c r="F71" s="74" t="s">
        <v>246</v>
      </c>
      <c r="G71" s="77" t="s">
        <v>247</v>
      </c>
      <c r="H71" s="74" t="s">
        <v>26</v>
      </c>
      <c r="I71" s="52">
        <v>9.08</v>
      </c>
      <c r="J71" s="52">
        <v>8.17</v>
      </c>
      <c r="K71" s="52">
        <v>8.44</v>
      </c>
      <c r="L71" s="55">
        <v>1931254</v>
      </c>
      <c r="M71" s="49">
        <f t="shared" ref="M71" si="4">L71*J71</f>
        <v>15778345.18</v>
      </c>
      <c r="N71" s="49">
        <f t="shared" ref="N71" si="5">L71*K71</f>
        <v>16299783.76</v>
      </c>
      <c r="O71" s="19" t="s">
        <v>248</v>
      </c>
      <c r="P71" s="20" t="s">
        <v>249</v>
      </c>
      <c r="Q71" s="20" t="s">
        <v>250</v>
      </c>
      <c r="R71" s="49">
        <v>533379</v>
      </c>
      <c r="S71" s="49">
        <v>397703</v>
      </c>
      <c r="T71" s="49">
        <v>224854</v>
      </c>
      <c r="U71" s="49">
        <v>334947</v>
      </c>
      <c r="V71" s="49">
        <v>326523</v>
      </c>
      <c r="W71" s="49">
        <v>113848</v>
      </c>
    </row>
    <row r="72" spans="1:23" s="25" customFormat="1" ht="48.75" customHeight="1" x14ac:dyDescent="0.25">
      <c r="A72" s="23"/>
      <c r="B72" s="23"/>
      <c r="C72" s="76"/>
      <c r="D72" s="76"/>
      <c r="E72" s="76"/>
      <c r="F72" s="76"/>
      <c r="G72" s="79"/>
      <c r="H72" s="76"/>
      <c r="I72" s="54"/>
      <c r="J72" s="54"/>
      <c r="K72" s="54"/>
      <c r="L72" s="57"/>
      <c r="M72" s="51"/>
      <c r="N72" s="51"/>
      <c r="O72" s="19" t="s">
        <v>251</v>
      </c>
      <c r="P72" s="19" t="s">
        <v>246</v>
      </c>
      <c r="Q72" s="20" t="s">
        <v>252</v>
      </c>
      <c r="R72" s="51"/>
      <c r="S72" s="51"/>
      <c r="T72" s="51"/>
      <c r="U72" s="51"/>
      <c r="V72" s="51"/>
      <c r="W72" s="51"/>
    </row>
    <row r="73" spans="1:23" s="25" customFormat="1" ht="48.75" customHeight="1" x14ac:dyDescent="0.25">
      <c r="A73" s="23"/>
      <c r="B73" s="23"/>
      <c r="C73" s="74">
        <v>28</v>
      </c>
      <c r="D73" s="74">
        <v>231138</v>
      </c>
      <c r="E73" s="74" t="s">
        <v>23</v>
      </c>
      <c r="F73" s="74" t="s">
        <v>253</v>
      </c>
      <c r="G73" s="77" t="s">
        <v>254</v>
      </c>
      <c r="H73" s="74" t="s">
        <v>26</v>
      </c>
      <c r="I73" s="52">
        <v>10.029999999999999</v>
      </c>
      <c r="J73" s="52">
        <v>9.02</v>
      </c>
      <c r="K73" s="52">
        <v>9.32</v>
      </c>
      <c r="L73" s="55">
        <v>752203</v>
      </c>
      <c r="M73" s="49">
        <f t="shared" ref="M73" si="6">L73*J73</f>
        <v>6784871.0599999996</v>
      </c>
      <c r="N73" s="49">
        <f t="shared" ref="N73" si="7">L73*K73</f>
        <v>7010531.96</v>
      </c>
      <c r="O73" s="19" t="s">
        <v>255</v>
      </c>
      <c r="P73" s="19" t="s">
        <v>256</v>
      </c>
      <c r="Q73" s="20" t="s">
        <v>257</v>
      </c>
      <c r="R73" s="49">
        <v>136884</v>
      </c>
      <c r="S73" s="49">
        <v>312019</v>
      </c>
      <c r="T73" s="49">
        <v>54952</v>
      </c>
      <c r="U73" s="49">
        <v>120718</v>
      </c>
      <c r="V73" s="49">
        <v>120072</v>
      </c>
      <c r="W73" s="49">
        <v>7558</v>
      </c>
    </row>
    <row r="74" spans="1:23" s="25" customFormat="1" ht="48.75" customHeight="1" x14ac:dyDescent="0.25">
      <c r="A74" s="23"/>
      <c r="B74" s="23"/>
      <c r="C74" s="76"/>
      <c r="D74" s="76"/>
      <c r="E74" s="76"/>
      <c r="F74" s="76"/>
      <c r="G74" s="79"/>
      <c r="H74" s="76"/>
      <c r="I74" s="54"/>
      <c r="J74" s="54"/>
      <c r="K74" s="54"/>
      <c r="L74" s="57"/>
      <c r="M74" s="51"/>
      <c r="N74" s="51"/>
      <c r="O74" s="19" t="s">
        <v>258</v>
      </c>
      <c r="P74" s="19" t="s">
        <v>259</v>
      </c>
      <c r="Q74" s="19" t="s">
        <v>245</v>
      </c>
      <c r="R74" s="51"/>
      <c r="S74" s="51"/>
      <c r="T74" s="51"/>
      <c r="U74" s="51"/>
      <c r="V74" s="51"/>
      <c r="W74" s="51"/>
    </row>
    <row r="75" spans="1:23" s="25" customFormat="1" ht="48.75" customHeight="1" x14ac:dyDescent="0.25">
      <c r="A75" s="23"/>
      <c r="B75" s="23"/>
      <c r="C75" s="74">
        <v>29</v>
      </c>
      <c r="D75" s="74">
        <v>231167</v>
      </c>
      <c r="E75" s="74" t="s">
        <v>23</v>
      </c>
      <c r="F75" s="74" t="s">
        <v>260</v>
      </c>
      <c r="G75" s="77" t="s">
        <v>261</v>
      </c>
      <c r="H75" s="74" t="s">
        <v>69</v>
      </c>
      <c r="I75" s="52">
        <v>56.59</v>
      </c>
      <c r="J75" s="52">
        <v>50.93</v>
      </c>
      <c r="K75" s="52">
        <v>52.62</v>
      </c>
      <c r="L75" s="55">
        <v>54700</v>
      </c>
      <c r="M75" s="49">
        <f>L75*J75</f>
        <v>2785871</v>
      </c>
      <c r="N75" s="49">
        <f>L75*K75</f>
        <v>2878314</v>
      </c>
      <c r="O75" s="19" t="s">
        <v>262</v>
      </c>
      <c r="P75" s="19" t="s">
        <v>263</v>
      </c>
      <c r="Q75" s="19" t="s">
        <v>264</v>
      </c>
      <c r="R75" s="49">
        <v>13960</v>
      </c>
      <c r="S75" s="49">
        <v>11380</v>
      </c>
      <c r="T75" s="49">
        <v>6850</v>
      </c>
      <c r="U75" s="49">
        <v>9150</v>
      </c>
      <c r="V75" s="49">
        <v>11290</v>
      </c>
      <c r="W75" s="49">
        <v>2070</v>
      </c>
    </row>
    <row r="76" spans="1:23" s="25" customFormat="1" ht="48.75" customHeight="1" x14ac:dyDescent="0.25">
      <c r="A76" s="23"/>
      <c r="B76" s="23"/>
      <c r="C76" s="76"/>
      <c r="D76" s="76"/>
      <c r="E76" s="76"/>
      <c r="F76" s="76"/>
      <c r="G76" s="79"/>
      <c r="H76" s="76"/>
      <c r="I76" s="54"/>
      <c r="J76" s="54"/>
      <c r="K76" s="54"/>
      <c r="L76" s="57"/>
      <c r="M76" s="51"/>
      <c r="N76" s="51"/>
      <c r="O76" s="19" t="s">
        <v>265</v>
      </c>
      <c r="P76" s="19" t="s">
        <v>266</v>
      </c>
      <c r="Q76" s="19" t="s">
        <v>267</v>
      </c>
      <c r="R76" s="51"/>
      <c r="S76" s="51"/>
      <c r="T76" s="51"/>
      <c r="U76" s="51"/>
      <c r="V76" s="51"/>
      <c r="W76" s="51"/>
    </row>
    <row r="77" spans="1:23" s="25" customFormat="1" ht="48.75" customHeight="1" x14ac:dyDescent="0.25">
      <c r="A77" s="23"/>
      <c r="B77" s="23"/>
      <c r="C77" s="32">
        <v>30</v>
      </c>
      <c r="D77" s="23">
        <v>230940</v>
      </c>
      <c r="E77" s="23" t="s">
        <v>36</v>
      </c>
      <c r="F77" s="23" t="s">
        <v>268</v>
      </c>
      <c r="G77" s="24" t="s">
        <v>269</v>
      </c>
      <c r="H77" s="23" t="s">
        <v>270</v>
      </c>
      <c r="I77" s="30">
        <v>35.53</v>
      </c>
      <c r="J77" s="30">
        <v>31.97</v>
      </c>
      <c r="K77" s="30">
        <v>33.04</v>
      </c>
      <c r="L77" s="31">
        <v>372860</v>
      </c>
      <c r="M77" s="19">
        <f t="shared" ref="M77:M79" si="8">L77*J77</f>
        <v>11920334.199999999</v>
      </c>
      <c r="N77" s="19">
        <f t="shared" ref="N77:N79" si="9">L77*K77</f>
        <v>12319294.4</v>
      </c>
      <c r="O77" s="19" t="s">
        <v>271</v>
      </c>
      <c r="P77" s="20" t="s">
        <v>272</v>
      </c>
      <c r="Q77" s="20" t="s">
        <v>273</v>
      </c>
      <c r="R77" s="19">
        <v>72736</v>
      </c>
      <c r="S77" s="19">
        <v>78982</v>
      </c>
      <c r="T77" s="19">
        <v>77102</v>
      </c>
      <c r="U77" s="19">
        <v>61434</v>
      </c>
      <c r="V77" s="19">
        <v>51621</v>
      </c>
      <c r="W77" s="19">
        <v>30985</v>
      </c>
    </row>
    <row r="78" spans="1:23" s="25" customFormat="1" ht="90" x14ac:dyDescent="0.25">
      <c r="A78" s="23"/>
      <c r="B78" s="23"/>
      <c r="C78" s="23">
        <v>31</v>
      </c>
      <c r="D78" s="23">
        <v>230062</v>
      </c>
      <c r="E78" s="23" t="s">
        <v>36</v>
      </c>
      <c r="F78" s="24" t="s">
        <v>274</v>
      </c>
      <c r="G78" s="24"/>
      <c r="H78" s="23" t="s">
        <v>275</v>
      </c>
      <c r="I78" s="30">
        <v>42.43</v>
      </c>
      <c r="J78" s="30">
        <v>38.18</v>
      </c>
      <c r="K78" s="30">
        <v>39.450000000000003</v>
      </c>
      <c r="L78" s="31">
        <v>209500</v>
      </c>
      <c r="M78" s="19">
        <f t="shared" si="8"/>
        <v>7998710</v>
      </c>
      <c r="N78" s="19">
        <f t="shared" si="9"/>
        <v>8264775.0000000009</v>
      </c>
      <c r="O78" s="19" t="s">
        <v>276</v>
      </c>
      <c r="P78" s="20" t="s">
        <v>277</v>
      </c>
      <c r="Q78" s="20" t="s">
        <v>278</v>
      </c>
      <c r="R78" s="19">
        <v>0</v>
      </c>
      <c r="S78" s="19">
        <v>45400</v>
      </c>
      <c r="T78" s="19">
        <v>50400</v>
      </c>
      <c r="U78" s="19">
        <v>44500</v>
      </c>
      <c r="V78" s="19">
        <v>43400</v>
      </c>
      <c r="W78" s="19">
        <v>25800</v>
      </c>
    </row>
    <row r="79" spans="1:23" s="25" customFormat="1" ht="75" x14ac:dyDescent="0.25">
      <c r="A79" s="23"/>
      <c r="B79" s="23"/>
      <c r="C79" s="32">
        <v>32</v>
      </c>
      <c r="D79" s="35">
        <v>230481</v>
      </c>
      <c r="E79" s="35" t="s">
        <v>36</v>
      </c>
      <c r="F79" s="35" t="s">
        <v>279</v>
      </c>
      <c r="G79" s="24"/>
      <c r="H79" s="35" t="s">
        <v>280</v>
      </c>
      <c r="I79" s="30">
        <v>19.84</v>
      </c>
      <c r="J79" s="30">
        <v>17.850000000000001</v>
      </c>
      <c r="K79" s="30">
        <v>18.45</v>
      </c>
      <c r="L79" s="31">
        <v>8600</v>
      </c>
      <c r="M79" s="19">
        <f t="shared" si="8"/>
        <v>153510</v>
      </c>
      <c r="N79" s="19">
        <f t="shared" si="9"/>
        <v>158670</v>
      </c>
      <c r="O79" s="19" t="s">
        <v>281</v>
      </c>
      <c r="P79" s="20" t="s">
        <v>282</v>
      </c>
      <c r="Q79" s="20" t="s">
        <v>283</v>
      </c>
      <c r="R79" s="19">
        <v>0</v>
      </c>
      <c r="S79" s="19">
        <v>2100</v>
      </c>
      <c r="T79" s="19">
        <v>1500</v>
      </c>
      <c r="U79" s="19">
        <v>2000</v>
      </c>
      <c r="V79" s="19">
        <v>2500</v>
      </c>
      <c r="W79" s="19">
        <v>500</v>
      </c>
    </row>
    <row r="80" spans="1:23" s="3" customFormat="1" x14ac:dyDescent="0.25">
      <c r="A80" s="1"/>
      <c r="B80" s="2"/>
      <c r="D80" s="2"/>
      <c r="H80" s="1"/>
      <c r="I80" s="4"/>
      <c r="J80" s="5"/>
      <c r="K80" s="5"/>
      <c r="L80" s="6"/>
      <c r="M80" s="7"/>
      <c r="N80" s="7"/>
      <c r="O80" s="7"/>
      <c r="P80" s="8"/>
      <c r="Q80" s="8"/>
      <c r="R80" s="8"/>
      <c r="S80" s="8"/>
      <c r="T80" s="8"/>
      <c r="U80" s="8"/>
      <c r="V80" s="8"/>
      <c r="W80" s="8"/>
    </row>
    <row r="81" spans="2:23" ht="25.5" customHeight="1" x14ac:dyDescent="0.25"/>
    <row r="82" spans="2:23" ht="25.5" customHeight="1" x14ac:dyDescent="0.25"/>
    <row r="83" spans="2:23" ht="25.5" customHeight="1" x14ac:dyDescent="0.25"/>
    <row r="84" spans="2:23" ht="25.5" customHeight="1" x14ac:dyDescent="0.25"/>
    <row r="85" spans="2:23" ht="25.5" customHeight="1" x14ac:dyDescent="0.25"/>
    <row r="86" spans="2:23" s="10" customFormat="1" ht="25.5" customHeight="1" x14ac:dyDescent="0.25">
      <c r="B86" s="11"/>
      <c r="C86"/>
      <c r="D86" s="11"/>
      <c r="E86"/>
      <c r="F86"/>
      <c r="G86" s="3"/>
      <c r="I86" s="12"/>
      <c r="J86" s="13"/>
      <c r="K86" s="13"/>
      <c r="L86" s="14"/>
      <c r="M86" s="15"/>
      <c r="N86" s="15"/>
      <c r="O86" s="15"/>
      <c r="P86" s="16"/>
      <c r="Q86" s="16"/>
      <c r="R86" s="16"/>
      <c r="S86" s="16"/>
      <c r="T86" s="16"/>
      <c r="U86" s="16"/>
      <c r="V86" s="16"/>
      <c r="W86" s="16"/>
    </row>
    <row r="87" spans="2:23" s="10" customFormat="1" ht="25.5" customHeight="1" x14ac:dyDescent="0.25">
      <c r="B87" s="11"/>
      <c r="C87"/>
      <c r="D87" s="11"/>
      <c r="E87"/>
      <c r="F87"/>
      <c r="G87" s="3"/>
      <c r="I87" s="12"/>
      <c r="J87" s="13"/>
      <c r="K87" s="13"/>
      <c r="L87" s="14"/>
      <c r="M87" s="15"/>
      <c r="N87" s="15"/>
      <c r="O87" s="15"/>
      <c r="P87" s="16"/>
      <c r="Q87" s="16"/>
      <c r="R87" s="16"/>
      <c r="S87" s="16"/>
      <c r="T87" s="16"/>
      <c r="U87" s="16"/>
      <c r="V87" s="16"/>
      <c r="W87" s="16"/>
    </row>
    <row r="88" spans="2:23" s="10" customFormat="1" ht="25.5" customHeight="1" x14ac:dyDescent="0.25">
      <c r="B88" s="11"/>
      <c r="C88"/>
      <c r="D88" s="11"/>
      <c r="E88"/>
      <c r="F88"/>
      <c r="G88" s="3"/>
      <c r="I88" s="12"/>
      <c r="J88" s="13"/>
      <c r="K88" s="13"/>
      <c r="L88" s="14"/>
      <c r="M88" s="15"/>
      <c r="N88" s="15"/>
      <c r="O88" s="15"/>
      <c r="P88" s="16"/>
      <c r="Q88" s="16"/>
      <c r="R88" s="16"/>
      <c r="S88" s="16"/>
      <c r="T88" s="16"/>
      <c r="U88" s="16"/>
      <c r="V88" s="16"/>
      <c r="W88" s="16"/>
    </row>
    <row r="89" spans="2:23" s="10" customFormat="1" ht="25.5" customHeight="1" x14ac:dyDescent="0.25">
      <c r="B89" s="11"/>
      <c r="C89"/>
      <c r="D89" s="11"/>
      <c r="E89"/>
      <c r="F89"/>
      <c r="G89" s="3"/>
      <c r="I89" s="12"/>
      <c r="J89" s="13"/>
      <c r="K89" s="13"/>
      <c r="L89" s="14"/>
      <c r="M89" s="15"/>
      <c r="N89" s="15"/>
      <c r="O89" s="15"/>
      <c r="P89" s="16"/>
      <c r="Q89" s="16"/>
      <c r="R89" s="16"/>
      <c r="S89" s="16"/>
      <c r="T89" s="16"/>
      <c r="U89" s="16"/>
      <c r="V89" s="16"/>
      <c r="W89" s="16"/>
    </row>
    <row r="90" spans="2:23" s="10" customFormat="1" ht="25.5" customHeight="1" x14ac:dyDescent="0.25">
      <c r="B90" s="11"/>
      <c r="C90"/>
      <c r="D90" s="11"/>
      <c r="E90"/>
      <c r="F90"/>
      <c r="G90" s="3"/>
      <c r="I90" s="12"/>
      <c r="J90" s="13"/>
      <c r="K90" s="13"/>
      <c r="L90" s="14"/>
      <c r="M90" s="15"/>
      <c r="N90" s="15"/>
      <c r="O90" s="15"/>
      <c r="P90" s="16"/>
      <c r="Q90" s="16"/>
      <c r="R90" s="16"/>
      <c r="S90" s="16"/>
      <c r="T90" s="16"/>
      <c r="U90" s="16"/>
      <c r="V90" s="16"/>
      <c r="W90" s="16"/>
    </row>
    <row r="91" spans="2:23" s="10" customFormat="1" ht="25.5" customHeight="1" x14ac:dyDescent="0.25">
      <c r="B91" s="11"/>
      <c r="C91"/>
      <c r="D91" s="11"/>
      <c r="E91"/>
      <c r="F91"/>
      <c r="G91" s="3"/>
      <c r="I91" s="12"/>
      <c r="J91" s="13"/>
      <c r="K91" s="13"/>
      <c r="L91" s="14"/>
      <c r="M91" s="15"/>
      <c r="N91" s="15"/>
      <c r="O91" s="15"/>
      <c r="P91" s="16"/>
      <c r="Q91" s="16"/>
      <c r="R91" s="16"/>
      <c r="S91" s="16"/>
      <c r="T91" s="16"/>
      <c r="U91" s="16"/>
      <c r="V91" s="16"/>
      <c r="W91" s="16"/>
    </row>
    <row r="92" spans="2:23" s="10" customFormat="1" ht="25.5" customHeight="1" x14ac:dyDescent="0.25">
      <c r="B92" s="11"/>
      <c r="C92"/>
      <c r="D92" s="11"/>
      <c r="E92"/>
      <c r="F92"/>
      <c r="G92" s="3"/>
      <c r="I92" s="12"/>
      <c r="J92" s="13"/>
      <c r="K92" s="13"/>
      <c r="L92" s="14"/>
      <c r="M92" s="15"/>
      <c r="N92" s="15"/>
      <c r="O92" s="15"/>
      <c r="P92" s="16"/>
      <c r="Q92" s="16"/>
      <c r="R92" s="16"/>
      <c r="S92" s="16"/>
      <c r="T92" s="16"/>
      <c r="U92" s="16"/>
      <c r="V92" s="16"/>
      <c r="W92" s="16"/>
    </row>
    <row r="93" spans="2:23" s="10" customFormat="1" ht="25.5" customHeight="1" x14ac:dyDescent="0.25">
      <c r="B93" s="11"/>
      <c r="C93"/>
      <c r="D93" s="11"/>
      <c r="E93"/>
      <c r="F93"/>
      <c r="G93" s="3"/>
      <c r="I93" s="12"/>
      <c r="J93" s="13"/>
      <c r="K93" s="13"/>
      <c r="L93" s="14"/>
      <c r="M93" s="15"/>
      <c r="N93" s="15"/>
      <c r="O93" s="15"/>
      <c r="P93" s="16"/>
      <c r="Q93" s="16"/>
      <c r="R93" s="16"/>
      <c r="S93" s="16"/>
      <c r="T93" s="16"/>
      <c r="U93" s="16"/>
      <c r="V93" s="16"/>
      <c r="W93" s="16"/>
    </row>
    <row r="94" spans="2:23" s="10" customFormat="1" ht="25.5" customHeight="1" x14ac:dyDescent="0.25">
      <c r="B94" s="11"/>
      <c r="C94"/>
      <c r="D94" s="11"/>
      <c r="E94"/>
      <c r="F94"/>
      <c r="G94" s="3"/>
      <c r="I94" s="12"/>
      <c r="J94" s="13"/>
      <c r="K94" s="13"/>
      <c r="L94" s="14"/>
      <c r="M94" s="15"/>
      <c r="N94" s="15"/>
      <c r="O94" s="15"/>
      <c r="P94" s="16"/>
      <c r="Q94" s="16"/>
      <c r="R94" s="16"/>
      <c r="S94" s="16"/>
      <c r="T94" s="16"/>
      <c r="U94" s="16"/>
      <c r="V94" s="16"/>
      <c r="W94" s="16"/>
    </row>
    <row r="95" spans="2:23" s="10" customFormat="1" ht="25.5" customHeight="1" x14ac:dyDescent="0.25">
      <c r="B95" s="11"/>
      <c r="C95"/>
      <c r="D95" s="11"/>
      <c r="E95"/>
      <c r="F95"/>
      <c r="G95" s="3"/>
      <c r="I95" s="12"/>
      <c r="J95" s="13"/>
      <c r="K95" s="13"/>
      <c r="L95" s="14"/>
      <c r="M95" s="15"/>
      <c r="N95" s="15"/>
      <c r="O95" s="15"/>
      <c r="P95" s="16"/>
      <c r="Q95" s="16"/>
      <c r="R95" s="16"/>
      <c r="S95" s="16"/>
      <c r="T95" s="16"/>
      <c r="U95" s="16"/>
      <c r="V95" s="16"/>
      <c r="W95" s="16"/>
    </row>
  </sheetData>
  <autoFilter ref="A8:W79"/>
  <mergeCells count="389">
    <mergeCell ref="W75:W76"/>
    <mergeCell ref="L75:L76"/>
    <mergeCell ref="M75:M76"/>
    <mergeCell ref="N75:N76"/>
    <mergeCell ref="R75:R76"/>
    <mergeCell ref="S75:S76"/>
    <mergeCell ref="T75:T76"/>
    <mergeCell ref="W73:W74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N73:N74"/>
    <mergeCell ref="R73:R74"/>
    <mergeCell ref="S73:S74"/>
    <mergeCell ref="T73:T74"/>
    <mergeCell ref="U73:U74"/>
    <mergeCell ref="V73:V74"/>
    <mergeCell ref="H73:H74"/>
    <mergeCell ref="I73:I74"/>
    <mergeCell ref="J73:J74"/>
    <mergeCell ref="K73:K74"/>
    <mergeCell ref="L73:L74"/>
    <mergeCell ref="M73:M74"/>
    <mergeCell ref="U75:U76"/>
    <mergeCell ref="V75:V76"/>
    <mergeCell ref="C73:C74"/>
    <mergeCell ref="D73:D74"/>
    <mergeCell ref="E73:E74"/>
    <mergeCell ref="F73:F74"/>
    <mergeCell ref="G73:G74"/>
    <mergeCell ref="J71:J72"/>
    <mergeCell ref="K71:K72"/>
    <mergeCell ref="L71:L72"/>
    <mergeCell ref="M71:M72"/>
    <mergeCell ref="W68:W70"/>
    <mergeCell ref="C71:C72"/>
    <mergeCell ref="D71:D72"/>
    <mergeCell ref="E71:E72"/>
    <mergeCell ref="F71:F72"/>
    <mergeCell ref="G71:G72"/>
    <mergeCell ref="H71:H72"/>
    <mergeCell ref="I71:I72"/>
    <mergeCell ref="L68:L70"/>
    <mergeCell ref="M68:M70"/>
    <mergeCell ref="N68:N70"/>
    <mergeCell ref="R68:R70"/>
    <mergeCell ref="S68:S70"/>
    <mergeCell ref="T68:T70"/>
    <mergeCell ref="S71:S72"/>
    <mergeCell ref="T71:T72"/>
    <mergeCell ref="U71:U72"/>
    <mergeCell ref="V71:V72"/>
    <mergeCell ref="W71:W72"/>
    <mergeCell ref="N71:N72"/>
    <mergeCell ref="R71:R72"/>
    <mergeCell ref="W64:W67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N64:N67"/>
    <mergeCell ref="R64:R67"/>
    <mergeCell ref="S64:S67"/>
    <mergeCell ref="T64:T67"/>
    <mergeCell ref="U64:U67"/>
    <mergeCell ref="V64:V67"/>
    <mergeCell ref="H64:H67"/>
    <mergeCell ref="I64:I67"/>
    <mergeCell ref="J64:J67"/>
    <mergeCell ref="K64:K67"/>
    <mergeCell ref="L64:L67"/>
    <mergeCell ref="M64:M67"/>
    <mergeCell ref="U68:U70"/>
    <mergeCell ref="V68:V70"/>
    <mergeCell ref="C64:C67"/>
    <mergeCell ref="D64:D67"/>
    <mergeCell ref="E64:E67"/>
    <mergeCell ref="F64:F67"/>
    <mergeCell ref="G64:G67"/>
    <mergeCell ref="R62:R63"/>
    <mergeCell ref="S62:S63"/>
    <mergeCell ref="T62:T63"/>
    <mergeCell ref="C62:C63"/>
    <mergeCell ref="D62:D63"/>
    <mergeCell ref="E62:E63"/>
    <mergeCell ref="F62:F63"/>
    <mergeCell ref="G62:G63"/>
    <mergeCell ref="H62:H63"/>
    <mergeCell ref="O64:O65"/>
    <mergeCell ref="P64:P65"/>
    <mergeCell ref="Q64:Q65"/>
    <mergeCell ref="U62:U63"/>
    <mergeCell ref="V62:V63"/>
    <mergeCell ref="W62:W63"/>
    <mergeCell ref="I62:I63"/>
    <mergeCell ref="J62:J63"/>
    <mergeCell ref="K62:K63"/>
    <mergeCell ref="L62:L63"/>
    <mergeCell ref="M62:M63"/>
    <mergeCell ref="N62:N63"/>
    <mergeCell ref="I60:I61"/>
    <mergeCell ref="J60:J61"/>
    <mergeCell ref="K60:K61"/>
    <mergeCell ref="L60:L61"/>
    <mergeCell ref="M60:M61"/>
    <mergeCell ref="N60:N61"/>
    <mergeCell ref="C60:C61"/>
    <mergeCell ref="D60:D61"/>
    <mergeCell ref="E60:E61"/>
    <mergeCell ref="F60:F61"/>
    <mergeCell ref="G60:G61"/>
    <mergeCell ref="H60:H61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U52:U53"/>
    <mergeCell ref="V52:V53"/>
    <mergeCell ref="W52:W53"/>
    <mergeCell ref="I52:I53"/>
    <mergeCell ref="J52:J53"/>
    <mergeCell ref="K52:K53"/>
    <mergeCell ref="L52:L53"/>
    <mergeCell ref="M52:M53"/>
    <mergeCell ref="N52:N53"/>
    <mergeCell ref="C52:C53"/>
    <mergeCell ref="D52:D53"/>
    <mergeCell ref="E52:E53"/>
    <mergeCell ref="F52:F53"/>
    <mergeCell ref="G52:G53"/>
    <mergeCell ref="H52:H53"/>
    <mergeCell ref="R47:R49"/>
    <mergeCell ref="S47:S49"/>
    <mergeCell ref="T47:T49"/>
    <mergeCell ref="C47:C49"/>
    <mergeCell ref="D47:D49"/>
    <mergeCell ref="E47:E49"/>
    <mergeCell ref="F47:F49"/>
    <mergeCell ref="G47:G49"/>
    <mergeCell ref="H47:H49"/>
    <mergeCell ref="R52:R53"/>
    <mergeCell ref="S52:S53"/>
    <mergeCell ref="T52:T53"/>
    <mergeCell ref="U47:U49"/>
    <mergeCell ref="V47:V49"/>
    <mergeCell ref="W47:W49"/>
    <mergeCell ref="I47:I49"/>
    <mergeCell ref="J47:J49"/>
    <mergeCell ref="K47:K49"/>
    <mergeCell ref="L47:L49"/>
    <mergeCell ref="M47:M49"/>
    <mergeCell ref="N47:N49"/>
    <mergeCell ref="U44:U46"/>
    <mergeCell ref="V44:V46"/>
    <mergeCell ref="W44:W46"/>
    <mergeCell ref="I44:I46"/>
    <mergeCell ref="J44:J46"/>
    <mergeCell ref="K44:K46"/>
    <mergeCell ref="L44:L46"/>
    <mergeCell ref="M44:M46"/>
    <mergeCell ref="N44:N46"/>
    <mergeCell ref="C44:C46"/>
    <mergeCell ref="D44:D46"/>
    <mergeCell ref="E44:E46"/>
    <mergeCell ref="F44:F46"/>
    <mergeCell ref="G44:G46"/>
    <mergeCell ref="H44:H46"/>
    <mergeCell ref="R42:R43"/>
    <mergeCell ref="S42:S43"/>
    <mergeCell ref="T42:T43"/>
    <mergeCell ref="C42:C43"/>
    <mergeCell ref="D42:D43"/>
    <mergeCell ref="E42:E43"/>
    <mergeCell ref="F42:F43"/>
    <mergeCell ref="G42:G43"/>
    <mergeCell ref="H42:H43"/>
    <mergeCell ref="R44:R46"/>
    <mergeCell ref="S44:S46"/>
    <mergeCell ref="T44:T46"/>
    <mergeCell ref="U42:U43"/>
    <mergeCell ref="V42:V43"/>
    <mergeCell ref="W42:W43"/>
    <mergeCell ref="I42:I43"/>
    <mergeCell ref="J42:J43"/>
    <mergeCell ref="K42:K43"/>
    <mergeCell ref="L42:L43"/>
    <mergeCell ref="M42:M43"/>
    <mergeCell ref="N42:N43"/>
    <mergeCell ref="U40:U41"/>
    <mergeCell ref="V40:V41"/>
    <mergeCell ref="W40:W41"/>
    <mergeCell ref="I40:I41"/>
    <mergeCell ref="J40:J41"/>
    <mergeCell ref="K40:K41"/>
    <mergeCell ref="L40:L41"/>
    <mergeCell ref="M40:M41"/>
    <mergeCell ref="N40:N41"/>
    <mergeCell ref="C40:C41"/>
    <mergeCell ref="D40:D41"/>
    <mergeCell ref="E40:E41"/>
    <mergeCell ref="F40:F41"/>
    <mergeCell ref="G40:G41"/>
    <mergeCell ref="H40:H41"/>
    <mergeCell ref="R36:R39"/>
    <mergeCell ref="S36:S39"/>
    <mergeCell ref="T36:T39"/>
    <mergeCell ref="C36:C39"/>
    <mergeCell ref="D36:D39"/>
    <mergeCell ref="E36:E39"/>
    <mergeCell ref="F36:F39"/>
    <mergeCell ref="G36:G39"/>
    <mergeCell ref="H36:H39"/>
    <mergeCell ref="R40:R41"/>
    <mergeCell ref="S40:S41"/>
    <mergeCell ref="T40:T41"/>
    <mergeCell ref="U36:U39"/>
    <mergeCell ref="V36:V39"/>
    <mergeCell ref="W36:W39"/>
    <mergeCell ref="I36:I39"/>
    <mergeCell ref="J36:J39"/>
    <mergeCell ref="K36:K39"/>
    <mergeCell ref="L36:L39"/>
    <mergeCell ref="M36:M39"/>
    <mergeCell ref="N36:N39"/>
    <mergeCell ref="U31:U34"/>
    <mergeCell ref="V31:V34"/>
    <mergeCell ref="W31:W34"/>
    <mergeCell ref="I31:I34"/>
    <mergeCell ref="J31:J34"/>
    <mergeCell ref="K31:K34"/>
    <mergeCell ref="L31:L34"/>
    <mergeCell ref="M31:M34"/>
    <mergeCell ref="N31:N34"/>
    <mergeCell ref="C31:C34"/>
    <mergeCell ref="D31:D34"/>
    <mergeCell ref="E31:E34"/>
    <mergeCell ref="F31:F34"/>
    <mergeCell ref="G31:G34"/>
    <mergeCell ref="H31:H34"/>
    <mergeCell ref="R28:R29"/>
    <mergeCell ref="S28:S29"/>
    <mergeCell ref="T28:T29"/>
    <mergeCell ref="C28:C29"/>
    <mergeCell ref="D28:D29"/>
    <mergeCell ref="E28:E29"/>
    <mergeCell ref="F28:F29"/>
    <mergeCell ref="G28:G29"/>
    <mergeCell ref="H28:H29"/>
    <mergeCell ref="R31:R34"/>
    <mergeCell ref="S31:S34"/>
    <mergeCell ref="T31:T34"/>
    <mergeCell ref="U28:U29"/>
    <mergeCell ref="V28:V29"/>
    <mergeCell ref="W28:W29"/>
    <mergeCell ref="I28:I29"/>
    <mergeCell ref="J28:J29"/>
    <mergeCell ref="K28:K29"/>
    <mergeCell ref="L28:L29"/>
    <mergeCell ref="M28:M29"/>
    <mergeCell ref="N28:N29"/>
    <mergeCell ref="U26:U27"/>
    <mergeCell ref="V26:V27"/>
    <mergeCell ref="W26:W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R23:R25"/>
    <mergeCell ref="S23:S25"/>
    <mergeCell ref="T23:T25"/>
    <mergeCell ref="C23:C25"/>
    <mergeCell ref="D23:D25"/>
    <mergeCell ref="E23:E25"/>
    <mergeCell ref="F23:F25"/>
    <mergeCell ref="G23:G25"/>
    <mergeCell ref="H23:H25"/>
    <mergeCell ref="R26:R27"/>
    <mergeCell ref="S26:S27"/>
    <mergeCell ref="T26:T27"/>
    <mergeCell ref="C21:C22"/>
    <mergeCell ref="D21:D22"/>
    <mergeCell ref="E21:E22"/>
    <mergeCell ref="F21:F22"/>
    <mergeCell ref="G21:G22"/>
    <mergeCell ref="H21:H22"/>
    <mergeCell ref="U23:U25"/>
    <mergeCell ref="V23:V25"/>
    <mergeCell ref="W23:W25"/>
    <mergeCell ref="I23:I25"/>
    <mergeCell ref="J23:J25"/>
    <mergeCell ref="K23:K25"/>
    <mergeCell ref="L23:L25"/>
    <mergeCell ref="M23:M25"/>
    <mergeCell ref="N23:N25"/>
    <mergeCell ref="U21:U22"/>
    <mergeCell ref="V21:V22"/>
    <mergeCell ref="W21:W22"/>
    <mergeCell ref="I21:I22"/>
    <mergeCell ref="J21:J22"/>
    <mergeCell ref="K21:K22"/>
    <mergeCell ref="L21:L22"/>
    <mergeCell ref="M21:M22"/>
    <mergeCell ref="N21:N22"/>
    <mergeCell ref="R21:R22"/>
    <mergeCell ref="S21:S22"/>
    <mergeCell ref="T21:T22"/>
    <mergeCell ref="U12:U20"/>
    <mergeCell ref="V12:V20"/>
    <mergeCell ref="W12:W20"/>
    <mergeCell ref="I12:I20"/>
    <mergeCell ref="J12:J20"/>
    <mergeCell ref="K12:K20"/>
    <mergeCell ref="L12:L20"/>
    <mergeCell ref="M12:M20"/>
    <mergeCell ref="N12:N20"/>
    <mergeCell ref="A12:C20"/>
    <mergeCell ref="D12:D20"/>
    <mergeCell ref="E12:E20"/>
    <mergeCell ref="F12:F20"/>
    <mergeCell ref="G12:G20"/>
    <mergeCell ref="H12:H20"/>
    <mergeCell ref="R9:R11"/>
    <mergeCell ref="S9:S11"/>
    <mergeCell ref="T9:T11"/>
    <mergeCell ref="R12:R20"/>
    <mergeCell ref="S12:S20"/>
    <mergeCell ref="T12:T20"/>
    <mergeCell ref="C9:C11"/>
    <mergeCell ref="D9:D11"/>
    <mergeCell ref="E9:E11"/>
    <mergeCell ref="F9:F11"/>
    <mergeCell ref="G9:G11"/>
    <mergeCell ref="H9:H11"/>
    <mergeCell ref="U9:U11"/>
    <mergeCell ref="V9:V11"/>
    <mergeCell ref="W9:W11"/>
    <mergeCell ref="I9:I11"/>
    <mergeCell ref="J9:J11"/>
    <mergeCell ref="K9:K11"/>
    <mergeCell ref="L9:L11"/>
    <mergeCell ref="M9:M11"/>
    <mergeCell ref="N9:N11"/>
    <mergeCell ref="I7:I8"/>
    <mergeCell ref="J7:J8"/>
    <mergeCell ref="K7:K8"/>
    <mergeCell ref="Q1:R3"/>
    <mergeCell ref="V4:W5"/>
    <mergeCell ref="A7:A8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R7:W7"/>
    <mergeCell ref="L7:L8"/>
    <mergeCell ref="M7:M8"/>
    <mergeCell ref="N7:N8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приказу</vt:lpstr>
      <vt:lpstr>'приложение 1 к приказу'!Область_печати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Кенжебулатова Айнара Кайратовна</dc:creator>
  <cp:lastModifiedBy>Балабай Абай Асхатұлы</cp:lastModifiedBy>
  <dcterms:created xsi:type="dcterms:W3CDTF">2022-11-14T05:07:20Z</dcterms:created>
  <dcterms:modified xsi:type="dcterms:W3CDTF">2022-11-18T11:32:14Z</dcterms:modified>
</cp:coreProperties>
</file>